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3"/>
  </bookViews>
  <sheets>
    <sheet name="disc pe sem" sheetId="1" r:id="rId1"/>
    <sheet name="disc nr" sheetId="2" r:id="rId2"/>
    <sheet name="disc tip" sheetId="3" r:id="rId3"/>
    <sheet name="disc tip (2)" sheetId="4" r:id="rId4"/>
  </sheets>
  <definedNames/>
  <calcPr fullCalcOnLoad="1"/>
</workbook>
</file>

<file path=xl/sharedStrings.xml><?xml version="1.0" encoding="utf-8"?>
<sst xmlns="http://schemas.openxmlformats.org/spreadsheetml/2006/main" count="861" uniqueCount="139">
  <si>
    <t>Analiză matematică</t>
  </si>
  <si>
    <t>E</t>
  </si>
  <si>
    <t>DF</t>
  </si>
  <si>
    <t>Algebra si geometrie</t>
  </si>
  <si>
    <t>D</t>
  </si>
  <si>
    <t>Utilizarea si programarea calculatoarelor</t>
  </si>
  <si>
    <t>Materiale si tehnologii I</t>
  </si>
  <si>
    <t>DD</t>
  </si>
  <si>
    <t>Microeconomie</t>
  </si>
  <si>
    <t>Limba engleza</t>
  </si>
  <si>
    <t>DC</t>
  </si>
  <si>
    <t>Educatie fizica</t>
  </si>
  <si>
    <t>Matematici speciale</t>
  </si>
  <si>
    <t>Chimie generala</t>
  </si>
  <si>
    <t>Grafica tehnica asistata de calculator, desen tehnic</t>
  </si>
  <si>
    <t>Macroeconomie</t>
  </si>
  <si>
    <t>Comunicare si relatii interumane</t>
  </si>
  <si>
    <t>Cultura si civilizatie</t>
  </si>
  <si>
    <t>Credite</t>
  </si>
  <si>
    <t>ore/sem</t>
  </si>
  <si>
    <t>curs</t>
  </si>
  <si>
    <t>seminar</t>
  </si>
  <si>
    <t>lucrari</t>
  </si>
  <si>
    <t>proiect</t>
  </si>
  <si>
    <t>tip disc</t>
  </si>
  <si>
    <t>VPI</t>
  </si>
  <si>
    <t>tip evaluare</t>
  </si>
  <si>
    <t>Fizica</t>
  </si>
  <si>
    <t>1</t>
  </si>
  <si>
    <t>2</t>
  </si>
  <si>
    <t>3</t>
  </si>
  <si>
    <t>4</t>
  </si>
  <si>
    <t>5</t>
  </si>
  <si>
    <t>6</t>
  </si>
  <si>
    <t>7</t>
  </si>
  <si>
    <t>8</t>
  </si>
  <si>
    <t>Fundamente de inginerie electrica si electronica</t>
  </si>
  <si>
    <t>Fundamente de automatizari</t>
  </si>
  <si>
    <t>Cercetari operationale</t>
  </si>
  <si>
    <t>Materiale si tehnologii II</t>
  </si>
  <si>
    <t>Matematici asistate de calculator</t>
  </si>
  <si>
    <t>Ergonomie</t>
  </si>
  <si>
    <t>Fundamente de inginerie mecanica</t>
  </si>
  <si>
    <t>Bazele managementului 1</t>
  </si>
  <si>
    <t>Teoria si ingineria sistemelor</t>
  </si>
  <si>
    <t>Finante, banci, asigurari</t>
  </si>
  <si>
    <t>Drept, Legislatie si tehnici comerciale</t>
  </si>
  <si>
    <t>Bazele contabilitatii</t>
  </si>
  <si>
    <t>DD,DC</t>
  </si>
  <si>
    <t>Utilaje,instalatii si echipamente</t>
  </si>
  <si>
    <t>Rezistenta materialelor</t>
  </si>
  <si>
    <t>d</t>
  </si>
  <si>
    <t>Practica (40 ore)</t>
  </si>
  <si>
    <t>Marketing 1</t>
  </si>
  <si>
    <t>Marketing 2</t>
  </si>
  <si>
    <t>DS</t>
  </si>
  <si>
    <t>Contabilitatea Intreprinderii</t>
  </si>
  <si>
    <t>Disciplina optionala independenta din setul 2 L.1.6</t>
  </si>
  <si>
    <t>Bazele Managementului</t>
  </si>
  <si>
    <t>Disciplina optionala independenta  din setul 3 L.1.6</t>
  </si>
  <si>
    <t>Logistica</t>
  </si>
  <si>
    <t>Ingineria si managementul calitatii</t>
  </si>
  <si>
    <t xml:space="preserve">Disciplina optionala independenta 1 din setul 1 L.1.5 </t>
  </si>
  <si>
    <t>Practica (100 ore)</t>
  </si>
  <si>
    <t>C</t>
  </si>
  <si>
    <t>Inginerie Economica*, / Managementul relatiilor cu furnizorii,  /Managementul achizitiilor publice</t>
  </si>
  <si>
    <t>Ingineria si managementul valorii */, Ingineria valorii,  /Managementul valorii</t>
  </si>
  <si>
    <t xml:space="preserve">Elaborare proiect de diplomă* </t>
  </si>
  <si>
    <t xml:space="preserve">Examen de diplomă** </t>
  </si>
  <si>
    <t>sem 1</t>
  </si>
  <si>
    <t>Limba engleza (1+2)</t>
  </si>
  <si>
    <t>Educatie fizica (1+2+3+4)</t>
  </si>
  <si>
    <t>total</t>
  </si>
  <si>
    <t>Managementul resurselor umane*/Managementul de personal/Conducerea resursei umane</t>
  </si>
  <si>
    <t>Sisteme informatice in management* /Baze de date pentru afaceri/ Informatica de gestiune</t>
  </si>
  <si>
    <t>Analiza economico-financiara*/Previziune si vanzari/Managementul si calitatea mediului</t>
  </si>
  <si>
    <t>Practica</t>
  </si>
  <si>
    <t>D 26</t>
  </si>
  <si>
    <t>E 33</t>
  </si>
  <si>
    <t>C 2</t>
  </si>
  <si>
    <t>E = 54%</t>
  </si>
  <si>
    <t>C = 3%</t>
  </si>
  <si>
    <t>D = 43%</t>
  </si>
  <si>
    <t>Total</t>
  </si>
  <si>
    <t>DD = 24</t>
  </si>
  <si>
    <t>DC = 4</t>
  </si>
  <si>
    <t>I</t>
  </si>
  <si>
    <t>J</t>
  </si>
  <si>
    <t>RAPORT C/L</t>
  </si>
  <si>
    <t>min 35%</t>
  </si>
  <si>
    <t>max 8%</t>
  </si>
  <si>
    <t>min 38%</t>
  </si>
  <si>
    <t>min 17%</t>
  </si>
  <si>
    <t>min 25%</t>
  </si>
  <si>
    <t>ARACIS</t>
  </si>
  <si>
    <t>O</t>
  </si>
  <si>
    <t>Optionale</t>
  </si>
  <si>
    <t>Impuse</t>
  </si>
  <si>
    <t>pactica (2+3)+ diploma</t>
  </si>
  <si>
    <t>Nr</t>
  </si>
  <si>
    <t>Denumire disciplina</t>
  </si>
  <si>
    <t>Opt</t>
  </si>
  <si>
    <t>tip eval</t>
  </si>
  <si>
    <t>Calcul ore  pe tip de disciplina</t>
  </si>
  <si>
    <t>Bazele Managementului 2</t>
  </si>
  <si>
    <t>Chimie - fizica</t>
  </si>
  <si>
    <t>Tehnologie chimica generala</t>
  </si>
  <si>
    <t>Controlul analitic al calitatii produselor</t>
  </si>
  <si>
    <t>Fenomene de transfer, operatii unitare si utilaje</t>
  </si>
  <si>
    <t>Metale si aliaje metalice</t>
  </si>
  <si>
    <t>Tehnologia sticlei si a ceramicii*  / Tehnologia sticlelor speciale /  Tehnologia maselor speciale</t>
  </si>
  <si>
    <t>Tehnologia produselor macromoleculare naturale şi sintetice*/Chimia şi tehnologia elastomerilor/Reciclarea polimerilor</t>
  </si>
  <si>
    <t>Managementul producţiei în industria chimică*/ Management prin proiecte/Management comparat internaţional</t>
  </si>
  <si>
    <t>Tehnologia chimică organică şi biotehnologii*/Biotehnologii industriale/Procese fundamentale în sinteza organică</t>
  </si>
  <si>
    <t>Ingineria suprafeţelor*/Materiale metalice avansate/Tratamente termice şi termochimice</t>
  </si>
  <si>
    <t>Bazele utilizarii si reciclarii materialelor*/ Managementul si ingineria mediului, / Managementul integrat al deseurilor</t>
  </si>
  <si>
    <t>Procese electrochimice* / Procese de coroziune şi protecţie anticorozivă, / Procese de generare a energiei din surse alternative</t>
  </si>
  <si>
    <t xml:space="preserve">Automatizări în industria chimică */-  Conducerea avansată a proceselor chimice/Sisteme de măsurare şi reglare a proceselor chimice
</t>
  </si>
  <si>
    <t>Proiectarea si conducerea întreprinderii chimice*, /Modelare si simulare in sistemele de productie chimice, /  Optimizarea deciziilor in sistemele de productie chimice(14.L.1.8)</t>
  </si>
  <si>
    <t>Statica</t>
  </si>
  <si>
    <t>Construcții civile și industriale</t>
  </si>
  <si>
    <t xml:space="preserve">Căi de comunicații terestre </t>
  </si>
  <si>
    <t>Geotehnică și fundații</t>
  </si>
  <si>
    <t>Construcții din beton</t>
  </si>
  <si>
    <t>Construcții metalice/ Construcții din lemn /Construcții pentru CCIA</t>
  </si>
  <si>
    <t>Tehnologia construcţiilor hidrotehnice şi de îmbunătăţiri funciare /Tehnologia CFDP I/Construcția și întreținerea autostrăzilor</t>
  </si>
  <si>
    <t>Managementul construcţiilor 1/Organizarea şi conducerea întreprinderilor de construcţii/Analiza de sistem a întreprinderii de construcţii</t>
  </si>
  <si>
    <t>Tehnologia construcţiilor civile şi industriale/Siguranţa circulaţiei/Lucrări de artă</t>
  </si>
  <si>
    <t>Instalaţii în construcţii/Gospodărirea deponeelor menajere/Amenajări apă şi canal</t>
  </si>
  <si>
    <t>Managementul construcţiilor 2/ Gestiunea întreprinderilor de construcţii/ Subsistemele de intrare şi ieşire a întreprinderii de construcţii</t>
  </si>
  <si>
    <t>Conducerea producţiei asistată de calculator/Sisteme informatice pentru conducerea producţiei de construcţii /Gestiunea producţiei de construcţii</t>
  </si>
  <si>
    <t>Tehnologia construcţiilor de CFDP II/Tehnologia construc­ţiilor civile şi industriale II/ Tehnologia ICCHIF II</t>
  </si>
  <si>
    <t>Ingineria organizării şantierelor / Metode și tehnici de programarea execuției lucrărilor de construcții / Optimizarea execuţiei lucrărilor de construcţii</t>
  </si>
  <si>
    <t>Impuse exclusiv IEC</t>
  </si>
  <si>
    <t>Exclusiv IEC</t>
  </si>
  <si>
    <t>Total impuse exclusiv IEC</t>
  </si>
  <si>
    <t>Analiza economico-financiara*/Analiza performantelor antreprenoriale/Analiza performantelor economice ale intreprinderii</t>
  </si>
  <si>
    <t>Ingineria si managementul valorii */ Ingineria valorii,  /Managementul valorii</t>
  </si>
  <si>
    <t>Inginerie Economica*/ Evaluarea intreprinderii/Diagnosticul si planificarea activitatii firmei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</si>
</sst>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14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2"/>
      <color indexed="18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8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10" fontId="0" fillId="33" borderId="0" xfId="0" applyNumberForma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10" fontId="0" fillId="34" borderId="0" xfId="0" applyNumberFormat="1" applyFill="1" applyAlignment="1">
      <alignment/>
    </xf>
    <xf numFmtId="9" fontId="0" fillId="33" borderId="17" xfId="0" applyNumberFormat="1" applyFill="1" applyBorder="1" applyAlignment="1">
      <alignment horizontal="center" vertical="center"/>
    </xf>
    <xf numFmtId="10" fontId="0" fillId="33" borderId="17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0" fontId="0" fillId="35" borderId="17" xfId="0" applyNumberFormat="1" applyFill="1" applyBorder="1" applyAlignment="1">
      <alignment/>
    </xf>
    <xf numFmtId="9" fontId="0" fillId="36" borderId="17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10" fontId="0" fillId="35" borderId="17" xfId="0" applyNumberForma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8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25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9" fontId="0" fillId="33" borderId="20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0" fillId="33" borderId="17" xfId="0" applyNumberFormat="1" applyFill="1" applyBorder="1" applyAlignment="1">
      <alignment horizontal="center" vertical="center"/>
    </xf>
    <xf numFmtId="10" fontId="0" fillId="33" borderId="20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0" fontId="0" fillId="34" borderId="17" xfId="0" applyNumberFormat="1" applyFill="1" applyBorder="1" applyAlignment="1">
      <alignment horizontal="center" vertical="center"/>
    </xf>
    <xf numFmtId="10" fontId="0" fillId="34" borderId="20" xfId="0" applyNumberFormat="1" applyFill="1" applyBorder="1" applyAlignment="1">
      <alignment horizontal="center" vertical="center"/>
    </xf>
    <xf numFmtId="10" fontId="0" fillId="34" borderId="25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zoomScalePageLayoutView="0" workbookViewId="0" topLeftCell="A58">
      <selection activeCell="C66" sqref="C66:K69"/>
    </sheetView>
  </sheetViews>
  <sheetFormatPr defaultColWidth="9.140625" defaultRowHeight="12.75"/>
  <sheetData>
    <row r="1" spans="8:11" ht="12.75">
      <c r="H1" s="66" t="s">
        <v>19</v>
      </c>
      <c r="I1" s="66"/>
      <c r="J1" s="66"/>
      <c r="K1" s="66"/>
    </row>
    <row r="2" spans="6:13" ht="12.75">
      <c r="F2" s="9" t="s">
        <v>18</v>
      </c>
      <c r="G2" s="9" t="s">
        <v>26</v>
      </c>
      <c r="H2" s="9" t="s">
        <v>20</v>
      </c>
      <c r="I2" s="9" t="s">
        <v>21</v>
      </c>
      <c r="J2" s="9" t="s">
        <v>22</v>
      </c>
      <c r="K2" s="9" t="s">
        <v>23</v>
      </c>
      <c r="L2" s="9" t="s">
        <v>24</v>
      </c>
      <c r="M2" s="9" t="s">
        <v>25</v>
      </c>
    </row>
    <row r="3" spans="2:14" ht="18.75" thickBot="1">
      <c r="B3" s="8" t="s">
        <v>28</v>
      </c>
      <c r="C3" s="60" t="s">
        <v>0</v>
      </c>
      <c r="D3" s="61"/>
      <c r="E3" s="62"/>
      <c r="F3" s="2">
        <v>4</v>
      </c>
      <c r="G3" s="4" t="s">
        <v>1</v>
      </c>
      <c r="H3" s="5">
        <v>28</v>
      </c>
      <c r="I3" s="6">
        <v>28</v>
      </c>
      <c r="J3" s="6">
        <v>0</v>
      </c>
      <c r="K3" s="7">
        <v>0</v>
      </c>
      <c r="L3" s="4" t="s">
        <v>2</v>
      </c>
      <c r="M3" s="3">
        <v>56</v>
      </c>
      <c r="N3" t="s">
        <v>69</v>
      </c>
    </row>
    <row r="4" spans="2:13" ht="19.5" thickBot="1" thickTop="1">
      <c r="B4" s="8" t="s">
        <v>29</v>
      </c>
      <c r="C4" s="60" t="s">
        <v>3</v>
      </c>
      <c r="D4" s="61"/>
      <c r="E4" s="62"/>
      <c r="F4" s="2">
        <v>4</v>
      </c>
      <c r="G4" s="4" t="s">
        <v>1</v>
      </c>
      <c r="H4" s="5">
        <v>28</v>
      </c>
      <c r="I4" s="6">
        <v>28</v>
      </c>
      <c r="J4" s="6">
        <v>0</v>
      </c>
      <c r="K4" s="7">
        <v>0</v>
      </c>
      <c r="L4" s="4" t="s">
        <v>2</v>
      </c>
      <c r="M4" s="3">
        <v>56</v>
      </c>
    </row>
    <row r="5" spans="2:13" ht="19.5" thickBot="1" thickTop="1">
      <c r="B5" s="8" t="s">
        <v>30</v>
      </c>
      <c r="C5" s="60" t="s">
        <v>27</v>
      </c>
      <c r="D5" s="61"/>
      <c r="E5" s="62"/>
      <c r="F5" s="2">
        <v>4</v>
      </c>
      <c r="G5" s="4" t="s">
        <v>4</v>
      </c>
      <c r="H5" s="5">
        <v>42</v>
      </c>
      <c r="I5" s="6">
        <v>14</v>
      </c>
      <c r="J5" s="6">
        <v>14</v>
      </c>
      <c r="K5" s="7">
        <v>0</v>
      </c>
      <c r="L5" s="4" t="s">
        <v>2</v>
      </c>
      <c r="M5" s="3">
        <v>65</v>
      </c>
    </row>
    <row r="6" spans="2:13" ht="19.5" thickBot="1" thickTop="1">
      <c r="B6" s="8" t="s">
        <v>31</v>
      </c>
      <c r="C6" s="60" t="s">
        <v>5</v>
      </c>
      <c r="D6" s="61"/>
      <c r="E6" s="62"/>
      <c r="F6" s="2">
        <v>5</v>
      </c>
      <c r="G6" s="4" t="s">
        <v>4</v>
      </c>
      <c r="H6" s="5">
        <v>28</v>
      </c>
      <c r="I6" s="6">
        <v>0</v>
      </c>
      <c r="J6" s="6">
        <v>28</v>
      </c>
      <c r="K6" s="7">
        <v>0</v>
      </c>
      <c r="L6" s="4" t="s">
        <v>2</v>
      </c>
      <c r="M6" s="3">
        <v>48</v>
      </c>
    </row>
    <row r="7" spans="2:13" ht="19.5" thickBot="1" thickTop="1">
      <c r="B7" s="8" t="s">
        <v>32</v>
      </c>
      <c r="C7" s="60" t="s">
        <v>6</v>
      </c>
      <c r="D7" s="61"/>
      <c r="E7" s="62"/>
      <c r="F7" s="2">
        <v>4</v>
      </c>
      <c r="G7" s="4" t="s">
        <v>1</v>
      </c>
      <c r="H7" s="5">
        <v>28</v>
      </c>
      <c r="I7" s="6">
        <v>0</v>
      </c>
      <c r="J7" s="6">
        <v>28</v>
      </c>
      <c r="K7" s="7">
        <v>0</v>
      </c>
      <c r="L7" s="4" t="s">
        <v>7</v>
      </c>
      <c r="M7" s="3">
        <v>50</v>
      </c>
    </row>
    <row r="8" spans="2:13" ht="19.5" thickBot="1" thickTop="1">
      <c r="B8" s="8" t="s">
        <v>33</v>
      </c>
      <c r="C8" s="60" t="s">
        <v>8</v>
      </c>
      <c r="D8" s="61"/>
      <c r="E8" s="62"/>
      <c r="F8" s="2">
        <v>5</v>
      </c>
      <c r="G8" s="4" t="s">
        <v>1</v>
      </c>
      <c r="H8" s="5">
        <v>28</v>
      </c>
      <c r="I8" s="6">
        <v>28</v>
      </c>
      <c r="J8" s="6">
        <v>0</v>
      </c>
      <c r="K8" s="7">
        <v>0</v>
      </c>
      <c r="L8" s="4" t="s">
        <v>2</v>
      </c>
      <c r="M8" s="3">
        <v>56</v>
      </c>
    </row>
    <row r="9" spans="2:13" ht="19.5" thickBot="1" thickTop="1">
      <c r="B9" s="8" t="s">
        <v>34</v>
      </c>
      <c r="C9" s="60" t="s">
        <v>9</v>
      </c>
      <c r="D9" s="61"/>
      <c r="E9" s="62"/>
      <c r="F9" s="2">
        <v>2</v>
      </c>
      <c r="G9" s="4" t="s">
        <v>4</v>
      </c>
      <c r="H9" s="5">
        <v>0</v>
      </c>
      <c r="I9" s="6">
        <v>28</v>
      </c>
      <c r="J9" s="6">
        <v>0</v>
      </c>
      <c r="K9" s="7">
        <v>0</v>
      </c>
      <c r="L9" s="4" t="s">
        <v>10</v>
      </c>
      <c r="M9" s="3">
        <v>25</v>
      </c>
    </row>
    <row r="10" spans="2:13" ht="19.5" thickBot="1" thickTop="1">
      <c r="B10" s="8" t="s">
        <v>35</v>
      </c>
      <c r="C10" s="60" t="s">
        <v>11</v>
      </c>
      <c r="D10" s="61"/>
      <c r="E10" s="62"/>
      <c r="F10" s="2">
        <v>2</v>
      </c>
      <c r="G10" s="4" t="s">
        <v>4</v>
      </c>
      <c r="H10" s="5">
        <v>0</v>
      </c>
      <c r="I10" s="6">
        <v>14</v>
      </c>
      <c r="J10" s="6">
        <v>0</v>
      </c>
      <c r="K10" s="7">
        <v>0</v>
      </c>
      <c r="L10" s="4" t="s">
        <v>10</v>
      </c>
      <c r="M10" s="3">
        <v>8</v>
      </c>
    </row>
    <row r="11" ht="13.5" thickTop="1"/>
    <row r="12" spans="2:13" ht="18.75" thickBot="1">
      <c r="B12" s="12">
        <v>9</v>
      </c>
      <c r="C12" s="60" t="s">
        <v>12</v>
      </c>
      <c r="D12" s="61"/>
      <c r="E12" s="62"/>
      <c r="F12" s="2">
        <v>4</v>
      </c>
      <c r="G12" s="4" t="s">
        <v>1</v>
      </c>
      <c r="H12" s="5">
        <v>28</v>
      </c>
      <c r="I12" s="6">
        <v>28</v>
      </c>
      <c r="J12" s="6">
        <v>0</v>
      </c>
      <c r="K12" s="7">
        <v>0</v>
      </c>
      <c r="L12" s="4" t="s">
        <v>2</v>
      </c>
      <c r="M12" s="3">
        <v>60</v>
      </c>
    </row>
    <row r="13" spans="2:13" ht="19.5" thickBot="1" thickTop="1">
      <c r="B13" s="12">
        <v>10</v>
      </c>
      <c r="C13" s="60" t="s">
        <v>13</v>
      </c>
      <c r="D13" s="61"/>
      <c r="E13" s="62"/>
      <c r="F13" s="2">
        <v>4</v>
      </c>
      <c r="G13" s="4" t="s">
        <v>1</v>
      </c>
      <c r="H13" s="5">
        <v>28</v>
      </c>
      <c r="I13" s="6">
        <v>28</v>
      </c>
      <c r="J13" s="6">
        <v>0</v>
      </c>
      <c r="K13" s="7">
        <v>0</v>
      </c>
      <c r="L13" s="4" t="s">
        <v>2</v>
      </c>
      <c r="M13" s="3">
        <v>45</v>
      </c>
    </row>
    <row r="14" spans="2:13" ht="19.5" thickBot="1" thickTop="1">
      <c r="B14" s="12">
        <v>11</v>
      </c>
      <c r="C14" s="60" t="s">
        <v>14</v>
      </c>
      <c r="D14" s="61"/>
      <c r="E14" s="62"/>
      <c r="F14" s="2">
        <v>5</v>
      </c>
      <c r="G14" s="4" t="s">
        <v>4</v>
      </c>
      <c r="H14" s="5">
        <v>42</v>
      </c>
      <c r="I14" s="6">
        <v>0</v>
      </c>
      <c r="J14" s="6">
        <v>42</v>
      </c>
      <c r="K14" s="7">
        <v>0</v>
      </c>
      <c r="L14" s="4" t="s">
        <v>2</v>
      </c>
      <c r="M14" s="3">
        <v>70</v>
      </c>
    </row>
    <row r="15" spans="2:13" ht="19.5" thickBot="1" thickTop="1">
      <c r="B15" s="12">
        <v>12</v>
      </c>
      <c r="C15" s="60" t="s">
        <v>15</v>
      </c>
      <c r="D15" s="61"/>
      <c r="E15" s="62"/>
      <c r="F15" s="2">
        <v>5</v>
      </c>
      <c r="G15" s="4" t="s">
        <v>1</v>
      </c>
      <c r="H15" s="5">
        <v>28</v>
      </c>
      <c r="I15" s="6">
        <v>28</v>
      </c>
      <c r="J15" s="6">
        <v>0</v>
      </c>
      <c r="K15" s="7">
        <v>0</v>
      </c>
      <c r="L15" s="4" t="s">
        <v>2</v>
      </c>
      <c r="M15" s="3">
        <v>60</v>
      </c>
    </row>
    <row r="16" spans="2:13" ht="19.5" thickBot="1" thickTop="1">
      <c r="B16" s="12">
        <v>13</v>
      </c>
      <c r="C16" s="60" t="s">
        <v>16</v>
      </c>
      <c r="D16" s="61"/>
      <c r="E16" s="62"/>
      <c r="F16" s="2">
        <v>5</v>
      </c>
      <c r="G16" s="4" t="s">
        <v>1</v>
      </c>
      <c r="H16" s="5">
        <v>28</v>
      </c>
      <c r="I16" s="6">
        <v>28</v>
      </c>
      <c r="J16" s="6">
        <v>0</v>
      </c>
      <c r="K16" s="7">
        <v>0</v>
      </c>
      <c r="L16" s="4" t="s">
        <v>7</v>
      </c>
      <c r="M16" s="3">
        <v>60</v>
      </c>
    </row>
    <row r="17" spans="2:13" ht="19.5" thickBot="1" thickTop="1">
      <c r="B17" s="12">
        <v>14</v>
      </c>
      <c r="C17" s="60" t="s">
        <v>17</v>
      </c>
      <c r="D17" s="61"/>
      <c r="E17" s="62"/>
      <c r="F17" s="2">
        <v>2</v>
      </c>
      <c r="G17" s="4" t="s">
        <v>4</v>
      </c>
      <c r="H17" s="5">
        <v>14</v>
      </c>
      <c r="I17" s="6">
        <v>14</v>
      </c>
      <c r="J17" s="6">
        <v>0</v>
      </c>
      <c r="K17" s="7">
        <v>0</v>
      </c>
      <c r="L17" s="4" t="s">
        <v>10</v>
      </c>
      <c r="M17" s="3">
        <v>28</v>
      </c>
    </row>
    <row r="18" spans="2:13" ht="19.5" thickBot="1" thickTop="1">
      <c r="B18" s="12">
        <v>15</v>
      </c>
      <c r="C18" s="60" t="s">
        <v>9</v>
      </c>
      <c r="D18" s="61"/>
      <c r="E18" s="62"/>
      <c r="F18" s="2">
        <v>3</v>
      </c>
      <c r="G18" s="4" t="s">
        <v>4</v>
      </c>
      <c r="H18" s="5">
        <v>0</v>
      </c>
      <c r="I18" s="6">
        <v>28</v>
      </c>
      <c r="J18" s="6">
        <v>0</v>
      </c>
      <c r="K18" s="7">
        <v>0</v>
      </c>
      <c r="L18" s="4" t="s">
        <v>10</v>
      </c>
      <c r="M18" s="3">
        <v>28</v>
      </c>
    </row>
    <row r="19" spans="2:13" ht="19.5" thickBot="1" thickTop="1">
      <c r="B19" s="12">
        <v>16</v>
      </c>
      <c r="C19" s="60" t="s">
        <v>11</v>
      </c>
      <c r="D19" s="61"/>
      <c r="E19" s="62"/>
      <c r="F19" s="2">
        <v>2</v>
      </c>
      <c r="G19" s="4" t="s">
        <v>4</v>
      </c>
      <c r="H19" s="5">
        <v>0</v>
      </c>
      <c r="I19" s="6">
        <v>14</v>
      </c>
      <c r="J19" s="6">
        <v>0</v>
      </c>
      <c r="K19" s="7">
        <v>0</v>
      </c>
      <c r="L19" s="4" t="s">
        <v>10</v>
      </c>
      <c r="M19" s="3">
        <v>15</v>
      </c>
    </row>
    <row r="20" ht="13.5" thickTop="1"/>
    <row r="21" spans="3:13" ht="18.75" thickBot="1">
      <c r="C21" s="60" t="s">
        <v>36</v>
      </c>
      <c r="D21" s="61"/>
      <c r="E21" s="62"/>
      <c r="F21" s="2">
        <v>3</v>
      </c>
      <c r="G21" s="4" t="s">
        <v>1</v>
      </c>
      <c r="H21" s="5">
        <v>28</v>
      </c>
      <c r="I21" s="6">
        <v>0</v>
      </c>
      <c r="J21" s="6">
        <v>14</v>
      </c>
      <c r="K21" s="7">
        <v>0</v>
      </c>
      <c r="L21" s="4" t="s">
        <v>7</v>
      </c>
      <c r="M21" s="3">
        <v>40</v>
      </c>
    </row>
    <row r="22" spans="3:13" ht="19.5" thickBot="1" thickTop="1">
      <c r="C22" s="60" t="s">
        <v>38</v>
      </c>
      <c r="D22" s="61"/>
      <c r="E22" s="62"/>
      <c r="F22" s="2">
        <v>5</v>
      </c>
      <c r="G22" s="4" t="s">
        <v>1</v>
      </c>
      <c r="H22" s="5">
        <v>28</v>
      </c>
      <c r="I22" s="6">
        <v>0</v>
      </c>
      <c r="J22" s="6">
        <v>28</v>
      </c>
      <c r="K22" s="7">
        <v>0</v>
      </c>
      <c r="L22" s="4" t="s">
        <v>7</v>
      </c>
      <c r="M22" s="3">
        <v>50</v>
      </c>
    </row>
    <row r="23" spans="3:13" ht="19.5" thickBot="1" thickTop="1">
      <c r="C23" s="60" t="s">
        <v>40</v>
      </c>
      <c r="D23" s="61"/>
      <c r="E23" s="62"/>
      <c r="F23" s="2">
        <v>5</v>
      </c>
      <c r="G23" s="4" t="s">
        <v>4</v>
      </c>
      <c r="H23" s="5">
        <v>28</v>
      </c>
      <c r="I23" s="6">
        <v>14</v>
      </c>
      <c r="J23" s="6">
        <v>14</v>
      </c>
      <c r="K23" s="7">
        <v>0</v>
      </c>
      <c r="L23" s="4" t="s">
        <v>2</v>
      </c>
      <c r="M23" s="3">
        <v>52</v>
      </c>
    </row>
    <row r="24" spans="3:13" ht="19.5" thickBot="1" thickTop="1">
      <c r="C24" s="60" t="s">
        <v>42</v>
      </c>
      <c r="D24" s="61"/>
      <c r="E24" s="62"/>
      <c r="F24" s="2">
        <v>3</v>
      </c>
      <c r="G24" s="4" t="s">
        <v>4</v>
      </c>
      <c r="H24" s="5">
        <v>28</v>
      </c>
      <c r="I24" s="6">
        <v>14</v>
      </c>
      <c r="J24" s="6">
        <v>0</v>
      </c>
      <c r="K24" s="7">
        <v>0</v>
      </c>
      <c r="L24" s="4" t="s">
        <v>7</v>
      </c>
      <c r="M24" s="3">
        <v>43</v>
      </c>
    </row>
    <row r="25" spans="3:13" ht="19.5" thickBot="1" thickTop="1">
      <c r="C25" s="60" t="s">
        <v>44</v>
      </c>
      <c r="D25" s="61"/>
      <c r="E25" s="62"/>
      <c r="F25" s="2">
        <v>3</v>
      </c>
      <c r="G25" s="4" t="s">
        <v>1</v>
      </c>
      <c r="H25" s="5">
        <v>28</v>
      </c>
      <c r="I25" s="6">
        <v>0</v>
      </c>
      <c r="J25" s="6">
        <v>14</v>
      </c>
      <c r="K25" s="7">
        <v>0</v>
      </c>
      <c r="L25" s="4" t="s">
        <v>7</v>
      </c>
      <c r="M25" s="3">
        <v>45</v>
      </c>
    </row>
    <row r="26" spans="3:13" ht="37.5" thickBot="1" thickTop="1">
      <c r="C26" s="60" t="s">
        <v>46</v>
      </c>
      <c r="D26" s="61"/>
      <c r="E26" s="62"/>
      <c r="F26" s="2">
        <v>5</v>
      </c>
      <c r="G26" s="4" t="s">
        <v>4</v>
      </c>
      <c r="H26" s="5">
        <v>42</v>
      </c>
      <c r="I26" s="6">
        <v>42</v>
      </c>
      <c r="J26" s="6">
        <v>0</v>
      </c>
      <c r="K26" s="7">
        <v>0</v>
      </c>
      <c r="L26" s="4" t="s">
        <v>48</v>
      </c>
      <c r="M26" s="3">
        <v>88</v>
      </c>
    </row>
    <row r="27" spans="3:13" ht="19.5" thickBot="1" thickTop="1">
      <c r="C27" s="60" t="s">
        <v>49</v>
      </c>
      <c r="D27" s="61"/>
      <c r="E27" s="62"/>
      <c r="F27" s="2">
        <v>4</v>
      </c>
      <c r="G27" s="4" t="s">
        <v>1</v>
      </c>
      <c r="H27" s="5">
        <v>14</v>
      </c>
      <c r="I27" s="6">
        <v>0</v>
      </c>
      <c r="J27" s="6">
        <v>28</v>
      </c>
      <c r="K27" s="7">
        <v>0</v>
      </c>
      <c r="L27" s="4" t="s">
        <v>7</v>
      </c>
      <c r="M27" s="3">
        <v>45</v>
      </c>
    </row>
    <row r="28" spans="3:13" ht="19.5" thickBot="1" thickTop="1">
      <c r="C28" s="60" t="s">
        <v>11</v>
      </c>
      <c r="D28" s="61"/>
      <c r="E28" s="62"/>
      <c r="F28" s="2">
        <v>2</v>
      </c>
      <c r="G28" s="4" t="s">
        <v>51</v>
      </c>
      <c r="H28" s="5">
        <v>0</v>
      </c>
      <c r="I28" s="6">
        <v>14</v>
      </c>
      <c r="J28" s="6">
        <v>0</v>
      </c>
      <c r="K28" s="7">
        <v>0</v>
      </c>
      <c r="L28" s="4" t="s">
        <v>10</v>
      </c>
      <c r="M28" s="3">
        <v>15</v>
      </c>
    </row>
    <row r="29" ht="13.5" thickTop="1"/>
    <row r="30" spans="3:13" ht="18.75" thickBot="1">
      <c r="C30" s="60" t="s">
        <v>37</v>
      </c>
      <c r="D30" s="61"/>
      <c r="E30" s="62"/>
      <c r="F30" s="2">
        <v>3</v>
      </c>
      <c r="G30" s="4" t="s">
        <v>4</v>
      </c>
      <c r="H30" s="5">
        <v>14</v>
      </c>
      <c r="I30" s="6">
        <v>0</v>
      </c>
      <c r="J30" s="6">
        <v>14</v>
      </c>
      <c r="K30" s="7">
        <v>0</v>
      </c>
      <c r="L30" s="4" t="s">
        <v>7</v>
      </c>
      <c r="M30" s="3">
        <v>25</v>
      </c>
    </row>
    <row r="31" spans="3:13" ht="19.5" thickBot="1" thickTop="1">
      <c r="C31" s="60" t="s">
        <v>39</v>
      </c>
      <c r="D31" s="61"/>
      <c r="E31" s="62"/>
      <c r="F31" s="2">
        <v>4</v>
      </c>
      <c r="G31" s="4" t="s">
        <v>4</v>
      </c>
      <c r="H31" s="5">
        <v>28</v>
      </c>
      <c r="I31" s="6">
        <v>0</v>
      </c>
      <c r="J31" s="6">
        <v>28</v>
      </c>
      <c r="K31" s="7">
        <v>0</v>
      </c>
      <c r="L31" s="4" t="s">
        <v>7</v>
      </c>
      <c r="M31" s="3">
        <v>50</v>
      </c>
    </row>
    <row r="32" spans="3:13" ht="19.5" thickBot="1" thickTop="1">
      <c r="C32" s="60" t="s">
        <v>41</v>
      </c>
      <c r="D32" s="61"/>
      <c r="E32" s="62"/>
      <c r="F32" s="2">
        <v>3</v>
      </c>
      <c r="G32" s="4" t="s">
        <v>1</v>
      </c>
      <c r="H32" s="5">
        <v>14</v>
      </c>
      <c r="I32" s="6">
        <v>0</v>
      </c>
      <c r="J32" s="6">
        <v>14</v>
      </c>
      <c r="K32" s="7">
        <v>0</v>
      </c>
      <c r="L32" s="4" t="s">
        <v>7</v>
      </c>
      <c r="M32" s="3">
        <v>60</v>
      </c>
    </row>
    <row r="33" spans="3:13" ht="19.5" thickBot="1" thickTop="1">
      <c r="C33" s="60" t="s">
        <v>43</v>
      </c>
      <c r="D33" s="61"/>
      <c r="E33" s="62"/>
      <c r="F33" s="2">
        <v>5</v>
      </c>
      <c r="G33" s="4" t="s">
        <v>1</v>
      </c>
      <c r="H33" s="5">
        <v>28</v>
      </c>
      <c r="I33" s="6">
        <v>28</v>
      </c>
      <c r="J33" s="6">
        <v>0</v>
      </c>
      <c r="K33" s="7">
        <v>0</v>
      </c>
      <c r="L33" s="4" t="s">
        <v>7</v>
      </c>
      <c r="M33" s="3">
        <v>58</v>
      </c>
    </row>
    <row r="34" spans="3:13" ht="19.5" thickBot="1" thickTop="1">
      <c r="C34" s="60" t="s">
        <v>45</v>
      </c>
      <c r="D34" s="61"/>
      <c r="E34" s="62"/>
      <c r="F34" s="2">
        <v>4</v>
      </c>
      <c r="G34" s="4" t="s">
        <v>1</v>
      </c>
      <c r="H34" s="5">
        <v>28</v>
      </c>
      <c r="I34" s="6">
        <v>14</v>
      </c>
      <c r="J34" s="6">
        <v>0</v>
      </c>
      <c r="K34" s="7">
        <v>0</v>
      </c>
      <c r="L34" s="4" t="s">
        <v>7</v>
      </c>
      <c r="M34" s="3">
        <v>45</v>
      </c>
    </row>
    <row r="35" spans="3:13" ht="19.5" thickBot="1" thickTop="1">
      <c r="C35" s="60" t="s">
        <v>47</v>
      </c>
      <c r="D35" s="61"/>
      <c r="E35" s="62"/>
      <c r="F35" s="2">
        <v>4</v>
      </c>
      <c r="G35" s="4" t="s">
        <v>4</v>
      </c>
      <c r="H35" s="5">
        <v>28</v>
      </c>
      <c r="I35" s="6">
        <v>28</v>
      </c>
      <c r="J35" s="6">
        <v>0</v>
      </c>
      <c r="K35" s="7">
        <v>0</v>
      </c>
      <c r="L35" s="4" t="s">
        <v>7</v>
      </c>
      <c r="M35" s="3">
        <v>60</v>
      </c>
    </row>
    <row r="36" spans="3:13" ht="19.5" thickBot="1" thickTop="1">
      <c r="C36" s="60" t="s">
        <v>50</v>
      </c>
      <c r="D36" s="61"/>
      <c r="E36" s="62"/>
      <c r="F36" s="2">
        <v>4</v>
      </c>
      <c r="G36" s="4" t="s">
        <v>1</v>
      </c>
      <c r="H36" s="5">
        <v>42</v>
      </c>
      <c r="I36" s="6">
        <v>28</v>
      </c>
      <c r="J36" s="6">
        <v>0</v>
      </c>
      <c r="K36" s="7">
        <v>0</v>
      </c>
      <c r="L36" s="4" t="s">
        <v>7</v>
      </c>
      <c r="M36" s="3">
        <v>65</v>
      </c>
    </row>
    <row r="37" spans="3:13" ht="19.5" thickBot="1" thickTop="1">
      <c r="C37" s="60" t="s">
        <v>11</v>
      </c>
      <c r="D37" s="61"/>
      <c r="E37" s="62"/>
      <c r="F37" s="2">
        <v>1</v>
      </c>
      <c r="G37" s="4" t="s">
        <v>4</v>
      </c>
      <c r="H37" s="5">
        <v>0</v>
      </c>
      <c r="I37" s="6">
        <v>14</v>
      </c>
      <c r="J37" s="6">
        <v>0</v>
      </c>
      <c r="K37" s="7">
        <v>0</v>
      </c>
      <c r="L37" s="4" t="s">
        <v>10</v>
      </c>
      <c r="M37" s="3">
        <v>15</v>
      </c>
    </row>
    <row r="38" spans="3:13" ht="18.75" customHeight="1" thickBot="1" thickTop="1">
      <c r="C38" s="60" t="s">
        <v>52</v>
      </c>
      <c r="D38" s="61"/>
      <c r="E38" s="62"/>
      <c r="F38" s="2">
        <v>2</v>
      </c>
      <c r="G38" s="4" t="s">
        <v>64</v>
      </c>
      <c r="H38" s="5"/>
      <c r="I38" s="6"/>
      <c r="J38" s="6"/>
      <c r="K38" s="7"/>
      <c r="L38" s="4"/>
      <c r="M38" s="3"/>
    </row>
    <row r="39" ht="13.5" thickTop="1"/>
    <row r="40" spans="3:13" ht="18.75" thickBot="1">
      <c r="C40" s="60" t="s">
        <v>53</v>
      </c>
      <c r="D40" s="61"/>
      <c r="E40" s="62"/>
      <c r="F40" s="2">
        <v>5</v>
      </c>
      <c r="G40" s="4" t="s">
        <v>1</v>
      </c>
      <c r="H40" s="5">
        <v>28</v>
      </c>
      <c r="I40" s="6">
        <v>0</v>
      </c>
      <c r="J40" s="6">
        <v>0</v>
      </c>
      <c r="K40" s="7">
        <v>28</v>
      </c>
      <c r="L40" s="4" t="s">
        <v>7</v>
      </c>
      <c r="M40" s="3">
        <v>60</v>
      </c>
    </row>
    <row r="41" spans="3:13" ht="19.5" thickBot="1" thickTop="1">
      <c r="C41" s="60" t="s">
        <v>56</v>
      </c>
      <c r="D41" s="61"/>
      <c r="E41" s="62"/>
      <c r="F41" s="2">
        <v>4</v>
      </c>
      <c r="G41" s="4" t="s">
        <v>4</v>
      </c>
      <c r="H41" s="5">
        <v>28</v>
      </c>
      <c r="I41" s="6">
        <v>28</v>
      </c>
      <c r="J41" s="6">
        <v>0</v>
      </c>
      <c r="K41" s="7">
        <v>0</v>
      </c>
      <c r="L41" s="4" t="s">
        <v>7</v>
      </c>
      <c r="M41" s="3">
        <v>60</v>
      </c>
    </row>
    <row r="42" spans="3:13" ht="19.5" thickBot="1" thickTop="1">
      <c r="C42" s="60" t="s">
        <v>58</v>
      </c>
      <c r="D42" s="61"/>
      <c r="E42" s="62"/>
      <c r="F42" s="2">
        <v>4</v>
      </c>
      <c r="G42" s="4" t="s">
        <v>1</v>
      </c>
      <c r="H42" s="5">
        <v>28</v>
      </c>
      <c r="I42" s="6">
        <v>0</v>
      </c>
      <c r="J42" s="6">
        <v>0</v>
      </c>
      <c r="K42" s="7">
        <v>28</v>
      </c>
      <c r="L42" s="4" t="s">
        <v>55</v>
      </c>
      <c r="M42" s="3">
        <v>60</v>
      </c>
    </row>
    <row r="43" spans="3:13" ht="19.5" thickBot="1" thickTop="1">
      <c r="C43" s="60" t="s">
        <v>60</v>
      </c>
      <c r="D43" s="61"/>
      <c r="E43" s="62"/>
      <c r="F43" s="2">
        <v>4</v>
      </c>
      <c r="G43" s="4" t="s">
        <v>1</v>
      </c>
      <c r="H43" s="5">
        <v>28</v>
      </c>
      <c r="I43" s="6">
        <v>0</v>
      </c>
      <c r="J43" s="6">
        <v>0</v>
      </c>
      <c r="K43" s="7">
        <v>28</v>
      </c>
      <c r="L43" s="4" t="s">
        <v>7</v>
      </c>
      <c r="M43" s="3">
        <v>60</v>
      </c>
    </row>
    <row r="44" spans="3:13" ht="19.5" thickBot="1" thickTop="1">
      <c r="C44" s="60" t="s">
        <v>62</v>
      </c>
      <c r="D44" s="61"/>
      <c r="E44" s="62"/>
      <c r="F44" s="2">
        <v>3</v>
      </c>
      <c r="G44" s="4" t="s">
        <v>4</v>
      </c>
      <c r="H44" s="5">
        <v>28</v>
      </c>
      <c r="I44" s="6">
        <v>28</v>
      </c>
      <c r="J44" s="6">
        <v>0</v>
      </c>
      <c r="K44" s="7">
        <v>0</v>
      </c>
      <c r="L44" s="4" t="s">
        <v>7</v>
      </c>
      <c r="M44" s="3">
        <v>60</v>
      </c>
    </row>
    <row r="45" spans="3:13" ht="13.5" customHeight="1" thickBot="1" thickTop="1">
      <c r="C45" s="63" t="s">
        <v>105</v>
      </c>
      <c r="D45" s="64"/>
      <c r="E45" s="65"/>
      <c r="F45" s="2">
        <v>4</v>
      </c>
      <c r="G45" s="4" t="s">
        <v>1</v>
      </c>
      <c r="H45" s="5">
        <v>28</v>
      </c>
      <c r="I45" s="6">
        <v>0</v>
      </c>
      <c r="J45" s="6">
        <v>14</v>
      </c>
      <c r="K45" s="7">
        <v>0</v>
      </c>
      <c r="L45" s="4" t="s">
        <v>55</v>
      </c>
      <c r="M45" s="3">
        <v>45</v>
      </c>
    </row>
    <row r="46" spans="3:13" ht="19.5" customHeight="1" thickBot="1" thickTop="1">
      <c r="C46" s="63" t="s">
        <v>106</v>
      </c>
      <c r="D46" s="64"/>
      <c r="E46" s="65"/>
      <c r="F46" s="2">
        <v>3</v>
      </c>
      <c r="G46" s="4" t="s">
        <v>4</v>
      </c>
      <c r="H46" s="5">
        <v>28</v>
      </c>
      <c r="I46" s="6">
        <v>0</v>
      </c>
      <c r="J46" s="6">
        <v>14</v>
      </c>
      <c r="K46" s="7">
        <v>0</v>
      </c>
      <c r="L46" s="4" t="s">
        <v>55</v>
      </c>
      <c r="M46" s="3">
        <v>45</v>
      </c>
    </row>
    <row r="47" spans="3:13" ht="19.5" thickBot="1" thickTop="1">
      <c r="C47" s="60" t="s">
        <v>63</v>
      </c>
      <c r="D47" s="61"/>
      <c r="E47" s="62"/>
      <c r="F47" s="2">
        <v>3</v>
      </c>
      <c r="G47" s="4" t="s">
        <v>64</v>
      </c>
      <c r="H47" s="5"/>
      <c r="I47" s="6"/>
      <c r="J47" s="6"/>
      <c r="K47" s="7"/>
      <c r="L47" s="4" t="s">
        <v>55</v>
      </c>
      <c r="M47" s="3"/>
    </row>
    <row r="48" ht="13.5" thickTop="1"/>
    <row r="49" spans="3:13" ht="18.75" thickBot="1">
      <c r="C49" s="60" t="s">
        <v>54</v>
      </c>
      <c r="D49" s="61"/>
      <c r="E49" s="62"/>
      <c r="F49" s="2">
        <v>4</v>
      </c>
      <c r="G49" s="4" t="s">
        <v>1</v>
      </c>
      <c r="H49" s="5">
        <v>28</v>
      </c>
      <c r="I49" s="6">
        <v>0</v>
      </c>
      <c r="J49" s="6">
        <v>0</v>
      </c>
      <c r="K49" s="7">
        <v>28</v>
      </c>
      <c r="L49" s="4" t="s">
        <v>55</v>
      </c>
      <c r="M49" s="3">
        <v>60</v>
      </c>
    </row>
    <row r="50" spans="3:13" ht="19.5" thickBot="1" thickTop="1">
      <c r="C50" s="60" t="s">
        <v>57</v>
      </c>
      <c r="D50" s="61"/>
      <c r="E50" s="62"/>
      <c r="F50" s="2">
        <v>3</v>
      </c>
      <c r="G50" s="4" t="s">
        <v>4</v>
      </c>
      <c r="H50" s="5">
        <v>28</v>
      </c>
      <c r="I50" s="6">
        <v>28</v>
      </c>
      <c r="J50" s="6">
        <v>0</v>
      </c>
      <c r="K50" s="7">
        <v>0</v>
      </c>
      <c r="L50" s="4" t="s">
        <v>7</v>
      </c>
      <c r="M50" s="3">
        <v>45</v>
      </c>
    </row>
    <row r="51" spans="3:13" ht="19.5" thickBot="1" thickTop="1">
      <c r="C51" s="60" t="s">
        <v>59</v>
      </c>
      <c r="D51" s="61"/>
      <c r="E51" s="62"/>
      <c r="F51" s="2">
        <v>4</v>
      </c>
      <c r="G51" s="4" t="s">
        <v>1</v>
      </c>
      <c r="H51" s="5">
        <v>28</v>
      </c>
      <c r="I51" s="6">
        <v>0</v>
      </c>
      <c r="J51" s="6">
        <v>28</v>
      </c>
      <c r="K51" s="7">
        <v>0</v>
      </c>
      <c r="L51" s="4" t="s">
        <v>7</v>
      </c>
      <c r="M51" s="3">
        <v>60</v>
      </c>
    </row>
    <row r="52" spans="3:13" ht="19.5" thickBot="1" thickTop="1">
      <c r="C52" s="60" t="s">
        <v>61</v>
      </c>
      <c r="D52" s="61"/>
      <c r="E52" s="62"/>
      <c r="F52" s="2">
        <v>4</v>
      </c>
      <c r="G52" s="4" t="s">
        <v>1</v>
      </c>
      <c r="H52" s="5">
        <v>42</v>
      </c>
      <c r="I52" s="6">
        <v>0</v>
      </c>
      <c r="J52" s="6">
        <v>14</v>
      </c>
      <c r="K52" s="7">
        <v>21</v>
      </c>
      <c r="L52" s="4" t="s">
        <v>7</v>
      </c>
      <c r="M52" s="3">
        <v>83</v>
      </c>
    </row>
    <row r="53" spans="3:13" ht="19.5" thickBot="1" thickTop="1">
      <c r="C53" s="60" t="s">
        <v>107</v>
      </c>
      <c r="D53" s="61"/>
      <c r="E53" s="62"/>
      <c r="F53" s="2">
        <v>4</v>
      </c>
      <c r="G53" s="4" t="s">
        <v>1</v>
      </c>
      <c r="H53" s="5">
        <v>28</v>
      </c>
      <c r="I53" s="6">
        <v>0</v>
      </c>
      <c r="J53" s="6">
        <v>21</v>
      </c>
      <c r="K53" s="7">
        <v>0</v>
      </c>
      <c r="L53" s="4" t="s">
        <v>55</v>
      </c>
      <c r="M53" s="3">
        <v>53</v>
      </c>
    </row>
    <row r="54" spans="3:13" ht="19.5" thickBot="1" thickTop="1">
      <c r="C54" s="60" t="s">
        <v>108</v>
      </c>
      <c r="D54" s="61"/>
      <c r="E54" s="62"/>
      <c r="F54" s="2">
        <v>4</v>
      </c>
      <c r="G54" s="4" t="s">
        <v>4</v>
      </c>
      <c r="H54" s="5">
        <v>28</v>
      </c>
      <c r="I54" s="6">
        <v>0</v>
      </c>
      <c r="J54" s="6">
        <v>28</v>
      </c>
      <c r="K54" s="7">
        <v>0</v>
      </c>
      <c r="L54" s="4" t="s">
        <v>55</v>
      </c>
      <c r="M54" s="3">
        <v>60</v>
      </c>
    </row>
    <row r="55" spans="3:13" ht="19.5" thickBot="1" thickTop="1">
      <c r="C55" s="60" t="s">
        <v>109</v>
      </c>
      <c r="D55" s="61"/>
      <c r="E55" s="62"/>
      <c r="F55" s="2">
        <v>4</v>
      </c>
      <c r="G55" s="4" t="s">
        <v>4</v>
      </c>
      <c r="H55" s="5">
        <v>28</v>
      </c>
      <c r="I55" s="6">
        <v>0</v>
      </c>
      <c r="J55" s="6">
        <v>28</v>
      </c>
      <c r="K55" s="7">
        <v>0</v>
      </c>
      <c r="L55" s="4" t="s">
        <v>55</v>
      </c>
      <c r="M55" s="3">
        <v>60</v>
      </c>
    </row>
    <row r="56" spans="3:13" ht="19.5" thickBot="1" thickTop="1">
      <c r="C56" s="60" t="s">
        <v>63</v>
      </c>
      <c r="D56" s="61"/>
      <c r="E56" s="62"/>
      <c r="F56" s="2">
        <v>3</v>
      </c>
      <c r="G56" s="4" t="s">
        <v>64</v>
      </c>
      <c r="H56" s="5"/>
      <c r="I56" s="6"/>
      <c r="J56" s="6"/>
      <c r="K56" s="7"/>
      <c r="L56" s="4" t="s">
        <v>55</v>
      </c>
      <c r="M56" s="3"/>
    </row>
    <row r="57" ht="13.5" thickTop="1"/>
    <row r="58" spans="3:13" ht="18.75" thickBot="1">
      <c r="C58" s="60" t="s">
        <v>65</v>
      </c>
      <c r="D58" s="61"/>
      <c r="E58" s="62"/>
      <c r="F58" s="2">
        <v>5</v>
      </c>
      <c r="G58" s="4" t="s">
        <v>1</v>
      </c>
      <c r="H58" s="5">
        <v>28</v>
      </c>
      <c r="I58" s="6">
        <v>0</v>
      </c>
      <c r="J58" s="6">
        <v>0</v>
      </c>
      <c r="K58" s="7">
        <v>28</v>
      </c>
      <c r="L58" s="4" t="s">
        <v>7</v>
      </c>
      <c r="M58" s="3">
        <v>45</v>
      </c>
    </row>
    <row r="59" spans="3:13" ht="19.5" thickBot="1" thickTop="1">
      <c r="C59" s="60" t="s">
        <v>66</v>
      </c>
      <c r="D59" s="61"/>
      <c r="E59" s="62"/>
      <c r="F59" s="2">
        <v>5</v>
      </c>
      <c r="G59" s="4" t="s">
        <v>1</v>
      </c>
      <c r="H59" s="5">
        <v>28</v>
      </c>
      <c r="I59" s="6">
        <v>0</v>
      </c>
      <c r="J59" s="6">
        <v>0</v>
      </c>
      <c r="K59" s="7">
        <v>28</v>
      </c>
      <c r="L59" s="4" t="s">
        <v>7</v>
      </c>
      <c r="M59" s="3">
        <v>50</v>
      </c>
    </row>
    <row r="60" spans="3:13" ht="19.5" thickBot="1" thickTop="1">
      <c r="C60" s="60" t="s">
        <v>110</v>
      </c>
      <c r="D60" s="61"/>
      <c r="E60" s="62"/>
      <c r="F60" s="2">
        <v>4</v>
      </c>
      <c r="G60" s="4" t="s">
        <v>4</v>
      </c>
      <c r="H60" s="5">
        <v>28</v>
      </c>
      <c r="I60" s="6">
        <v>0</v>
      </c>
      <c r="J60" s="6">
        <v>28</v>
      </c>
      <c r="K60" s="7">
        <v>0</v>
      </c>
      <c r="L60" s="4" t="s">
        <v>55</v>
      </c>
      <c r="M60" s="3">
        <v>55</v>
      </c>
    </row>
    <row r="61" spans="3:13" ht="19.5" thickBot="1" thickTop="1">
      <c r="C61" s="60" t="s">
        <v>111</v>
      </c>
      <c r="D61" s="61"/>
      <c r="E61" s="62"/>
      <c r="F61" s="2">
        <v>4</v>
      </c>
      <c r="G61" s="4" t="s">
        <v>4</v>
      </c>
      <c r="H61" s="5">
        <v>28</v>
      </c>
      <c r="I61" s="6">
        <v>0</v>
      </c>
      <c r="J61" s="6">
        <v>28</v>
      </c>
      <c r="K61" s="7">
        <v>0</v>
      </c>
      <c r="L61" s="4" t="s">
        <v>55</v>
      </c>
      <c r="M61" s="3">
        <v>55</v>
      </c>
    </row>
    <row r="62" spans="3:13" ht="19.5" thickBot="1" thickTop="1">
      <c r="C62" s="60" t="s">
        <v>112</v>
      </c>
      <c r="D62" s="61"/>
      <c r="E62" s="62"/>
      <c r="F62" s="2">
        <v>4</v>
      </c>
      <c r="G62" s="4" t="s">
        <v>1</v>
      </c>
      <c r="H62" s="5">
        <v>28</v>
      </c>
      <c r="I62" s="6">
        <v>0</v>
      </c>
      <c r="J62" s="6">
        <v>0</v>
      </c>
      <c r="K62" s="7">
        <v>28</v>
      </c>
      <c r="L62" s="4" t="s">
        <v>55</v>
      </c>
      <c r="M62" s="3">
        <v>55</v>
      </c>
    </row>
    <row r="63" spans="3:13" ht="19.5" thickBot="1" thickTop="1">
      <c r="C63" s="60" t="s">
        <v>113</v>
      </c>
      <c r="D63" s="61"/>
      <c r="E63" s="62"/>
      <c r="F63" s="2">
        <v>4</v>
      </c>
      <c r="G63" s="4" t="s">
        <v>1</v>
      </c>
      <c r="H63" s="5">
        <v>35</v>
      </c>
      <c r="I63" s="6">
        <v>0</v>
      </c>
      <c r="J63" s="6">
        <v>28</v>
      </c>
      <c r="K63" s="7">
        <v>0</v>
      </c>
      <c r="L63" s="4" t="s">
        <v>55</v>
      </c>
      <c r="M63" s="3">
        <v>50</v>
      </c>
    </row>
    <row r="64" spans="3:13" ht="24.75" customHeight="1" thickBot="1" thickTop="1">
      <c r="C64" s="60" t="s">
        <v>114</v>
      </c>
      <c r="D64" s="61"/>
      <c r="E64" s="62"/>
      <c r="F64" s="2">
        <v>4</v>
      </c>
      <c r="G64" s="4" t="s">
        <v>4</v>
      </c>
      <c r="H64" s="5">
        <v>21</v>
      </c>
      <c r="I64" s="6">
        <v>0</v>
      </c>
      <c r="J64" s="6">
        <v>28</v>
      </c>
      <c r="K64" s="7">
        <v>0</v>
      </c>
      <c r="L64" s="4" t="s">
        <v>55</v>
      </c>
      <c r="M64" s="3">
        <v>50</v>
      </c>
    </row>
    <row r="65" ht="13.5" thickTop="1"/>
    <row r="66" spans="3:13" ht="18.75" thickBot="1">
      <c r="C66" s="60" t="s">
        <v>115</v>
      </c>
      <c r="D66" s="61"/>
      <c r="E66" s="62"/>
      <c r="F66" s="2">
        <v>3</v>
      </c>
      <c r="G66" s="4" t="s">
        <v>1</v>
      </c>
      <c r="H66" s="5">
        <v>28</v>
      </c>
      <c r="I66" s="6">
        <v>0</v>
      </c>
      <c r="J66" s="6">
        <v>14</v>
      </c>
      <c r="K66" s="7">
        <v>0</v>
      </c>
      <c r="L66" s="4" t="s">
        <v>55</v>
      </c>
      <c r="M66" s="3">
        <v>45</v>
      </c>
    </row>
    <row r="67" spans="3:13" ht="19.5" thickBot="1" thickTop="1">
      <c r="C67" s="60" t="s">
        <v>116</v>
      </c>
      <c r="D67" s="61"/>
      <c r="E67" s="62"/>
      <c r="F67" s="2">
        <v>4</v>
      </c>
      <c r="G67" s="4" t="s">
        <v>1</v>
      </c>
      <c r="H67" s="5">
        <v>28</v>
      </c>
      <c r="I67" s="6">
        <v>0</v>
      </c>
      <c r="J67" s="6">
        <v>14</v>
      </c>
      <c r="K67" s="7">
        <v>0</v>
      </c>
      <c r="L67" s="4" t="s">
        <v>55</v>
      </c>
      <c r="M67" s="3">
        <v>45</v>
      </c>
    </row>
    <row r="68" spans="3:13" ht="19.5" thickBot="1" thickTop="1">
      <c r="C68" s="60" t="s">
        <v>117</v>
      </c>
      <c r="D68" s="61"/>
      <c r="E68" s="62"/>
      <c r="F68" s="2">
        <v>3</v>
      </c>
      <c r="G68" s="4" t="s">
        <v>1</v>
      </c>
      <c r="H68" s="5">
        <v>28</v>
      </c>
      <c r="I68" s="6">
        <v>0</v>
      </c>
      <c r="J68" s="6">
        <v>14</v>
      </c>
      <c r="K68" s="7">
        <v>0</v>
      </c>
      <c r="L68" s="4" t="s">
        <v>55</v>
      </c>
      <c r="M68" s="3">
        <v>45</v>
      </c>
    </row>
    <row r="69" spans="3:13" ht="19.5" thickBot="1" thickTop="1">
      <c r="C69" s="60" t="s">
        <v>118</v>
      </c>
      <c r="D69" s="61"/>
      <c r="E69" s="62"/>
      <c r="F69" s="2">
        <v>5</v>
      </c>
      <c r="G69" s="4" t="s">
        <v>1</v>
      </c>
      <c r="H69" s="5">
        <v>28</v>
      </c>
      <c r="I69" s="6">
        <v>0</v>
      </c>
      <c r="J69" s="6">
        <v>28</v>
      </c>
      <c r="K69" s="7">
        <v>0</v>
      </c>
      <c r="L69" s="4" t="s">
        <v>55</v>
      </c>
      <c r="M69" s="3">
        <v>60</v>
      </c>
    </row>
    <row r="70" spans="3:13" ht="19.5" thickBot="1" thickTop="1">
      <c r="C70" s="60" t="s">
        <v>67</v>
      </c>
      <c r="D70" s="61"/>
      <c r="E70" s="62"/>
      <c r="F70" s="2">
        <v>5</v>
      </c>
      <c r="G70" s="4" t="s">
        <v>4</v>
      </c>
      <c r="H70" s="5"/>
      <c r="I70" s="6"/>
      <c r="J70" s="10"/>
      <c r="K70" s="11">
        <v>182</v>
      </c>
      <c r="L70" s="4"/>
      <c r="M70" s="3"/>
    </row>
    <row r="71" spans="3:13" ht="19.5" thickBot="1" thickTop="1">
      <c r="C71" s="60" t="s">
        <v>68</v>
      </c>
      <c r="D71" s="61"/>
      <c r="E71" s="62"/>
      <c r="F71" s="2">
        <v>10</v>
      </c>
      <c r="G71" s="4" t="s">
        <v>1</v>
      </c>
      <c r="H71" s="5"/>
      <c r="I71" s="6"/>
      <c r="J71" s="6"/>
      <c r="K71" s="7">
        <v>0</v>
      </c>
      <c r="L71" s="4"/>
      <c r="M71" s="3"/>
    </row>
    <row r="72" ht="13.5" thickTop="1"/>
  </sheetData>
  <sheetProtection/>
  <mergeCells count="63">
    <mergeCell ref="H1:K1"/>
    <mergeCell ref="C4:E4"/>
    <mergeCell ref="C3:E3"/>
    <mergeCell ref="C56:E56"/>
    <mergeCell ref="C21:E21"/>
    <mergeCell ref="C30:E30"/>
    <mergeCell ref="C13:E13"/>
    <mergeCell ref="C14:E14"/>
    <mergeCell ref="C15:E15"/>
    <mergeCell ref="C16:E16"/>
    <mergeCell ref="C17:E17"/>
    <mergeCell ref="C18:E18"/>
    <mergeCell ref="C9:E9"/>
    <mergeCell ref="C10:E10"/>
    <mergeCell ref="C12:E12"/>
    <mergeCell ref="C5:E5"/>
    <mergeCell ref="C6:E6"/>
    <mergeCell ref="C8:E8"/>
    <mergeCell ref="C7:E7"/>
    <mergeCell ref="C19:E19"/>
    <mergeCell ref="C25:E25"/>
    <mergeCell ref="C24:E24"/>
    <mergeCell ref="C64:E64"/>
    <mergeCell ref="C23:E23"/>
    <mergeCell ref="C32:E32"/>
    <mergeCell ref="C27:E27"/>
    <mergeCell ref="C22:E22"/>
    <mergeCell ref="C28:E28"/>
    <mergeCell ref="C26:E26"/>
    <mergeCell ref="C35:E35"/>
    <mergeCell ref="C33:E33"/>
    <mergeCell ref="C31:E31"/>
    <mergeCell ref="C37:E37"/>
    <mergeCell ref="C42:E42"/>
    <mergeCell ref="C36:E36"/>
    <mergeCell ref="C34:E34"/>
    <mergeCell ref="C41:E41"/>
    <mergeCell ref="C38:E38"/>
    <mergeCell ref="C50:E50"/>
    <mergeCell ref="C44:E44"/>
    <mergeCell ref="C40:E40"/>
    <mergeCell ref="C49:E49"/>
    <mergeCell ref="C43:E43"/>
    <mergeCell ref="C52:E52"/>
    <mergeCell ref="C46:E46"/>
    <mergeCell ref="C51:E51"/>
    <mergeCell ref="C45:E45"/>
    <mergeCell ref="C47:E47"/>
    <mergeCell ref="C70:E70"/>
    <mergeCell ref="C71:E71"/>
    <mergeCell ref="C61:E61"/>
    <mergeCell ref="C69:E69"/>
    <mergeCell ref="C60:E60"/>
    <mergeCell ref="C68:E68"/>
    <mergeCell ref="C67:E67"/>
    <mergeCell ref="C63:E63"/>
    <mergeCell ref="C62:E62"/>
    <mergeCell ref="C59:E59"/>
    <mergeCell ref="C66:E66"/>
    <mergeCell ref="C55:E55"/>
    <mergeCell ref="C54:E54"/>
    <mergeCell ref="C58:E58"/>
    <mergeCell ref="C53:E5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28">
      <selection activeCell="B37" sqref="B37:J56"/>
    </sheetView>
  </sheetViews>
  <sheetFormatPr defaultColWidth="9.140625" defaultRowHeight="12.75"/>
  <cols>
    <col min="1" max="1" width="6.57421875" style="0" customWidth="1"/>
    <col min="2" max="3" width="9.140625" style="14" customWidth="1"/>
    <col min="4" max="4" width="53.421875" style="14" customWidth="1"/>
    <col min="12" max="12" width="13.28125" style="0" customWidth="1"/>
  </cols>
  <sheetData>
    <row r="1" spans="7:11" ht="12.75">
      <c r="G1" s="66" t="s">
        <v>19</v>
      </c>
      <c r="H1" s="66"/>
      <c r="I1" s="66"/>
      <c r="J1" s="66"/>
      <c r="K1" s="23"/>
    </row>
    <row r="2" spans="5:13" ht="12.75">
      <c r="E2" s="9" t="s">
        <v>18</v>
      </c>
      <c r="F2" s="9" t="s">
        <v>26</v>
      </c>
      <c r="G2" s="9" t="s">
        <v>20</v>
      </c>
      <c r="H2" s="9" t="s">
        <v>21</v>
      </c>
      <c r="I2" s="9" t="s">
        <v>22</v>
      </c>
      <c r="J2" s="9" t="s">
        <v>23</v>
      </c>
      <c r="K2" s="9"/>
      <c r="L2" s="9" t="s">
        <v>24</v>
      </c>
      <c r="M2" s="9" t="s">
        <v>25</v>
      </c>
    </row>
    <row r="3" spans="1:13" ht="18.75" thickBot="1">
      <c r="A3" s="8" t="s">
        <v>28</v>
      </c>
      <c r="B3" s="67" t="s">
        <v>0</v>
      </c>
      <c r="C3" s="68"/>
      <c r="D3" s="69"/>
      <c r="E3" s="2">
        <v>4</v>
      </c>
      <c r="F3" s="4" t="s">
        <v>1</v>
      </c>
      <c r="G3" s="5">
        <v>28</v>
      </c>
      <c r="H3" s="6">
        <v>28</v>
      </c>
      <c r="I3" s="6">
        <v>0</v>
      </c>
      <c r="J3" s="7">
        <v>0</v>
      </c>
      <c r="K3" s="3">
        <f>SUM(G3:J3)</f>
        <v>56</v>
      </c>
      <c r="L3" s="4" t="s">
        <v>2</v>
      </c>
      <c r="M3" s="3">
        <v>56</v>
      </c>
    </row>
    <row r="4" spans="1:13" ht="19.5" thickBot="1" thickTop="1">
      <c r="A4" s="8" t="s">
        <v>29</v>
      </c>
      <c r="B4" s="67" t="s">
        <v>3</v>
      </c>
      <c r="C4" s="68"/>
      <c r="D4" s="69"/>
      <c r="E4" s="2">
        <v>4</v>
      </c>
      <c r="F4" s="4" t="s">
        <v>1</v>
      </c>
      <c r="G4" s="5">
        <v>28</v>
      </c>
      <c r="H4" s="6">
        <v>28</v>
      </c>
      <c r="I4" s="6">
        <v>0</v>
      </c>
      <c r="J4" s="7">
        <v>0</v>
      </c>
      <c r="K4" s="3">
        <f aca="true" t="shared" si="0" ref="K4:K58">SUM(G4:J4)</f>
        <v>56</v>
      </c>
      <c r="L4" s="4" t="s">
        <v>2</v>
      </c>
      <c r="M4" s="3">
        <v>56</v>
      </c>
    </row>
    <row r="5" spans="1:13" ht="19.5" thickBot="1" thickTop="1">
      <c r="A5" s="8" t="s">
        <v>30</v>
      </c>
      <c r="B5" s="67" t="s">
        <v>27</v>
      </c>
      <c r="C5" s="68"/>
      <c r="D5" s="69"/>
      <c r="E5" s="2">
        <v>4</v>
      </c>
      <c r="F5" s="4" t="s">
        <v>4</v>
      </c>
      <c r="G5" s="5">
        <v>42</v>
      </c>
      <c r="H5" s="6">
        <v>14</v>
      </c>
      <c r="I5" s="6">
        <v>14</v>
      </c>
      <c r="J5" s="7">
        <v>0</v>
      </c>
      <c r="K5" s="3">
        <f t="shared" si="0"/>
        <v>70</v>
      </c>
      <c r="L5" s="4" t="s">
        <v>2</v>
      </c>
      <c r="M5" s="3">
        <v>65</v>
      </c>
    </row>
    <row r="6" spans="1:13" ht="19.5" thickBot="1" thickTop="1">
      <c r="A6" s="8" t="s">
        <v>31</v>
      </c>
      <c r="B6" s="67" t="s">
        <v>5</v>
      </c>
      <c r="C6" s="68"/>
      <c r="D6" s="69"/>
      <c r="E6" s="2">
        <v>5</v>
      </c>
      <c r="F6" s="4" t="s">
        <v>4</v>
      </c>
      <c r="G6" s="5">
        <v>28</v>
      </c>
      <c r="H6" s="6">
        <v>0</v>
      </c>
      <c r="I6" s="6">
        <v>28</v>
      </c>
      <c r="J6" s="7">
        <v>0</v>
      </c>
      <c r="K6" s="3">
        <f t="shared" si="0"/>
        <v>56</v>
      </c>
      <c r="L6" s="4" t="s">
        <v>2</v>
      </c>
      <c r="M6" s="3">
        <v>48</v>
      </c>
    </row>
    <row r="7" spans="1:13" ht="19.5" thickBot="1" thickTop="1">
      <c r="A7" s="8" t="s">
        <v>32</v>
      </c>
      <c r="B7" s="67" t="s">
        <v>6</v>
      </c>
      <c r="C7" s="68"/>
      <c r="D7" s="69"/>
      <c r="E7" s="2">
        <v>4</v>
      </c>
      <c r="F7" s="4" t="s">
        <v>1</v>
      </c>
      <c r="G7" s="5">
        <v>28</v>
      </c>
      <c r="H7" s="6">
        <v>0</v>
      </c>
      <c r="I7" s="6">
        <v>28</v>
      </c>
      <c r="J7" s="7">
        <v>0</v>
      </c>
      <c r="K7" s="3">
        <f t="shared" si="0"/>
        <v>56</v>
      </c>
      <c r="L7" s="4" t="s">
        <v>7</v>
      </c>
      <c r="M7" s="3">
        <v>50</v>
      </c>
    </row>
    <row r="8" spans="1:13" ht="19.5" thickBot="1" thickTop="1">
      <c r="A8" s="8" t="s">
        <v>33</v>
      </c>
      <c r="B8" s="67" t="s">
        <v>8</v>
      </c>
      <c r="C8" s="68"/>
      <c r="D8" s="69"/>
      <c r="E8" s="2">
        <v>5</v>
      </c>
      <c r="F8" s="4" t="s">
        <v>1</v>
      </c>
      <c r="G8" s="5">
        <v>28</v>
      </c>
      <c r="H8" s="6">
        <v>28</v>
      </c>
      <c r="I8" s="6">
        <v>0</v>
      </c>
      <c r="J8" s="7">
        <v>0</v>
      </c>
      <c r="K8" s="3">
        <f t="shared" si="0"/>
        <v>56</v>
      </c>
      <c r="L8" s="4" t="s">
        <v>2</v>
      </c>
      <c r="M8" s="3">
        <v>56</v>
      </c>
    </row>
    <row r="9" spans="1:13" ht="19.5" thickBot="1" thickTop="1">
      <c r="A9" s="8" t="s">
        <v>34</v>
      </c>
      <c r="B9" s="67" t="s">
        <v>70</v>
      </c>
      <c r="C9" s="68"/>
      <c r="D9" s="69"/>
      <c r="E9" s="16">
        <v>5</v>
      </c>
      <c r="F9" s="4" t="s">
        <v>4</v>
      </c>
      <c r="G9" s="5">
        <v>0</v>
      </c>
      <c r="H9" s="6">
        <v>56</v>
      </c>
      <c r="I9" s="6">
        <v>0</v>
      </c>
      <c r="J9" s="7">
        <v>0</v>
      </c>
      <c r="K9" s="3">
        <f t="shared" si="0"/>
        <v>56</v>
      </c>
      <c r="L9" s="4" t="s">
        <v>10</v>
      </c>
      <c r="M9" s="3">
        <v>53</v>
      </c>
    </row>
    <row r="10" spans="1:13" ht="19.5" thickBot="1" thickTop="1">
      <c r="A10" s="8" t="s">
        <v>35</v>
      </c>
      <c r="B10" s="67" t="s">
        <v>71</v>
      </c>
      <c r="C10" s="68"/>
      <c r="D10" s="69"/>
      <c r="E10" s="16">
        <v>7</v>
      </c>
      <c r="F10" s="4" t="s">
        <v>4</v>
      </c>
      <c r="G10" s="5">
        <v>0</v>
      </c>
      <c r="H10" s="6">
        <v>56</v>
      </c>
      <c r="I10" s="6">
        <v>0</v>
      </c>
      <c r="J10" s="7">
        <v>0</v>
      </c>
      <c r="K10" s="3">
        <f t="shared" si="0"/>
        <v>56</v>
      </c>
      <c r="L10" s="4" t="s">
        <v>10</v>
      </c>
      <c r="M10" s="3">
        <v>53</v>
      </c>
    </row>
    <row r="11" spans="1:13" ht="19.5" thickBot="1" thickTop="1">
      <c r="A11" s="12">
        <v>9</v>
      </c>
      <c r="B11" s="67" t="s">
        <v>12</v>
      </c>
      <c r="C11" s="68"/>
      <c r="D11" s="69"/>
      <c r="E11" s="2">
        <v>4</v>
      </c>
      <c r="F11" s="4" t="s">
        <v>1</v>
      </c>
      <c r="G11" s="5">
        <v>28</v>
      </c>
      <c r="H11" s="6">
        <v>28</v>
      </c>
      <c r="I11" s="6">
        <v>0</v>
      </c>
      <c r="J11" s="7">
        <v>0</v>
      </c>
      <c r="K11" s="3">
        <f t="shared" si="0"/>
        <v>56</v>
      </c>
      <c r="L11" s="4" t="s">
        <v>2</v>
      </c>
      <c r="M11" s="3">
        <v>60</v>
      </c>
    </row>
    <row r="12" spans="1:13" ht="19.5" thickBot="1" thickTop="1">
      <c r="A12" s="12">
        <v>10</v>
      </c>
      <c r="B12" s="67" t="s">
        <v>13</v>
      </c>
      <c r="C12" s="68"/>
      <c r="D12" s="69"/>
      <c r="E12" s="2">
        <v>4</v>
      </c>
      <c r="F12" s="4" t="s">
        <v>1</v>
      </c>
      <c r="G12" s="5">
        <v>28</v>
      </c>
      <c r="H12" s="6">
        <v>28</v>
      </c>
      <c r="I12" s="6">
        <v>0</v>
      </c>
      <c r="J12" s="7">
        <v>0</v>
      </c>
      <c r="K12" s="3">
        <f t="shared" si="0"/>
        <v>56</v>
      </c>
      <c r="L12" s="4" t="s">
        <v>2</v>
      </c>
      <c r="M12" s="3">
        <v>45</v>
      </c>
    </row>
    <row r="13" spans="1:13" ht="19.5" thickBot="1" thickTop="1">
      <c r="A13" s="12">
        <v>11</v>
      </c>
      <c r="B13" s="67" t="s">
        <v>14</v>
      </c>
      <c r="C13" s="68"/>
      <c r="D13" s="69"/>
      <c r="E13" s="2">
        <v>5</v>
      </c>
      <c r="F13" s="4" t="s">
        <v>4</v>
      </c>
      <c r="G13" s="5">
        <v>42</v>
      </c>
      <c r="H13" s="6">
        <v>0</v>
      </c>
      <c r="I13" s="6">
        <v>42</v>
      </c>
      <c r="J13" s="7">
        <v>0</v>
      </c>
      <c r="K13" s="3">
        <f t="shared" si="0"/>
        <v>84</v>
      </c>
      <c r="L13" s="4" t="s">
        <v>2</v>
      </c>
      <c r="M13" s="3">
        <v>70</v>
      </c>
    </row>
    <row r="14" spans="1:13" ht="19.5" thickBot="1" thickTop="1">
      <c r="A14" s="12">
        <v>12</v>
      </c>
      <c r="B14" s="67" t="s">
        <v>15</v>
      </c>
      <c r="C14" s="68"/>
      <c r="D14" s="69"/>
      <c r="E14" s="2">
        <v>5</v>
      </c>
      <c r="F14" s="4" t="s">
        <v>1</v>
      </c>
      <c r="G14" s="5">
        <v>28</v>
      </c>
      <c r="H14" s="6">
        <v>28</v>
      </c>
      <c r="I14" s="6">
        <v>0</v>
      </c>
      <c r="J14" s="7">
        <v>0</v>
      </c>
      <c r="K14" s="3">
        <f t="shared" si="0"/>
        <v>56</v>
      </c>
      <c r="L14" s="4" t="s">
        <v>2</v>
      </c>
      <c r="M14" s="3">
        <v>60</v>
      </c>
    </row>
    <row r="15" spans="1:13" ht="19.5" thickBot="1" thickTop="1">
      <c r="A15" s="12">
        <v>13</v>
      </c>
      <c r="B15" s="67" t="s">
        <v>16</v>
      </c>
      <c r="C15" s="68"/>
      <c r="D15" s="69"/>
      <c r="E15" s="2">
        <v>5</v>
      </c>
      <c r="F15" s="4" t="s">
        <v>1</v>
      </c>
      <c r="G15" s="5">
        <v>28</v>
      </c>
      <c r="H15" s="6">
        <v>28</v>
      </c>
      <c r="I15" s="6">
        <v>0</v>
      </c>
      <c r="J15" s="7">
        <v>0</v>
      </c>
      <c r="K15" s="3">
        <f t="shared" si="0"/>
        <v>56</v>
      </c>
      <c r="L15" s="4" t="s">
        <v>7</v>
      </c>
      <c r="M15" s="3">
        <v>60</v>
      </c>
    </row>
    <row r="16" spans="1:13" ht="19.5" thickBot="1" thickTop="1">
      <c r="A16" s="12">
        <v>14</v>
      </c>
      <c r="B16" s="67" t="s">
        <v>17</v>
      </c>
      <c r="C16" s="68"/>
      <c r="D16" s="69"/>
      <c r="E16" s="2">
        <v>2</v>
      </c>
      <c r="F16" s="4" t="s">
        <v>4</v>
      </c>
      <c r="G16" s="5">
        <v>14</v>
      </c>
      <c r="H16" s="6">
        <v>14</v>
      </c>
      <c r="I16" s="6">
        <v>0</v>
      </c>
      <c r="J16" s="7">
        <v>0</v>
      </c>
      <c r="K16" s="3">
        <f t="shared" si="0"/>
        <v>28</v>
      </c>
      <c r="L16" s="4" t="s">
        <v>10</v>
      </c>
      <c r="M16" s="3">
        <v>28</v>
      </c>
    </row>
    <row r="17" spans="1:13" ht="19.5" thickBot="1" thickTop="1">
      <c r="A17" s="12">
        <v>15</v>
      </c>
      <c r="B17" s="67" t="s">
        <v>36</v>
      </c>
      <c r="C17" s="68"/>
      <c r="D17" s="69"/>
      <c r="E17" s="2">
        <v>3</v>
      </c>
      <c r="F17" s="4" t="s">
        <v>1</v>
      </c>
      <c r="G17" s="5">
        <v>28</v>
      </c>
      <c r="H17" s="6">
        <v>0</v>
      </c>
      <c r="I17" s="6">
        <v>14</v>
      </c>
      <c r="J17" s="7">
        <v>0</v>
      </c>
      <c r="K17" s="3">
        <f t="shared" si="0"/>
        <v>42</v>
      </c>
      <c r="L17" s="4" t="s">
        <v>7</v>
      </c>
      <c r="M17" s="3">
        <v>40</v>
      </c>
    </row>
    <row r="18" spans="1:13" ht="19.5" thickBot="1" thickTop="1">
      <c r="A18" s="12">
        <v>16</v>
      </c>
      <c r="B18" s="67" t="s">
        <v>38</v>
      </c>
      <c r="C18" s="68"/>
      <c r="D18" s="69"/>
      <c r="E18" s="2">
        <v>5</v>
      </c>
      <c r="F18" s="4" t="s">
        <v>1</v>
      </c>
      <c r="G18" s="5">
        <v>28</v>
      </c>
      <c r="H18" s="6">
        <v>0</v>
      </c>
      <c r="I18" s="6">
        <v>28</v>
      </c>
      <c r="J18" s="7">
        <v>0</v>
      </c>
      <c r="K18" s="3">
        <f t="shared" si="0"/>
        <v>56</v>
      </c>
      <c r="L18" s="4" t="s">
        <v>7</v>
      </c>
      <c r="M18" s="3">
        <v>50</v>
      </c>
    </row>
    <row r="19" spans="1:13" ht="19.5" thickBot="1" thickTop="1">
      <c r="A19" s="12">
        <v>17</v>
      </c>
      <c r="B19" s="67" t="s">
        <v>40</v>
      </c>
      <c r="C19" s="68"/>
      <c r="D19" s="69"/>
      <c r="E19" s="2">
        <v>5</v>
      </c>
      <c r="F19" s="4" t="s">
        <v>4</v>
      </c>
      <c r="G19" s="5">
        <v>28</v>
      </c>
      <c r="H19" s="6">
        <v>14</v>
      </c>
      <c r="I19" s="6">
        <v>14</v>
      </c>
      <c r="J19" s="7">
        <v>0</v>
      </c>
      <c r="K19" s="3">
        <f t="shared" si="0"/>
        <v>56</v>
      </c>
      <c r="L19" s="4" t="s">
        <v>2</v>
      </c>
      <c r="M19" s="3">
        <v>52</v>
      </c>
    </row>
    <row r="20" spans="1:13" ht="19.5" thickBot="1" thickTop="1">
      <c r="A20" s="12">
        <v>18</v>
      </c>
      <c r="B20" s="67" t="s">
        <v>42</v>
      </c>
      <c r="C20" s="68"/>
      <c r="D20" s="69"/>
      <c r="E20" s="2">
        <v>3</v>
      </c>
      <c r="F20" s="4" t="s">
        <v>4</v>
      </c>
      <c r="G20" s="5">
        <v>28</v>
      </c>
      <c r="H20" s="6">
        <v>14</v>
      </c>
      <c r="I20" s="6">
        <v>0</v>
      </c>
      <c r="J20" s="7">
        <v>0</v>
      </c>
      <c r="K20" s="3">
        <f t="shared" si="0"/>
        <v>42</v>
      </c>
      <c r="L20" s="4" t="s">
        <v>7</v>
      </c>
      <c r="M20" s="3">
        <v>43</v>
      </c>
    </row>
    <row r="21" spans="1:13" ht="19.5" thickBot="1" thickTop="1">
      <c r="A21" s="12">
        <v>19</v>
      </c>
      <c r="B21" s="67" t="s">
        <v>44</v>
      </c>
      <c r="C21" s="68"/>
      <c r="D21" s="69"/>
      <c r="E21" s="2">
        <v>3</v>
      </c>
      <c r="F21" s="4" t="s">
        <v>1</v>
      </c>
      <c r="G21" s="5">
        <v>28</v>
      </c>
      <c r="H21" s="6">
        <v>0</v>
      </c>
      <c r="I21" s="6">
        <v>14</v>
      </c>
      <c r="J21" s="7">
        <v>0</v>
      </c>
      <c r="K21" s="3">
        <f t="shared" si="0"/>
        <v>42</v>
      </c>
      <c r="L21" s="4" t="s">
        <v>7</v>
      </c>
      <c r="M21" s="3">
        <v>45</v>
      </c>
    </row>
    <row r="22" spans="1:13" ht="22.5" customHeight="1" thickBot="1" thickTop="1">
      <c r="A22" s="12">
        <v>20</v>
      </c>
      <c r="B22" s="67" t="s">
        <v>46</v>
      </c>
      <c r="C22" s="68"/>
      <c r="D22" s="69"/>
      <c r="E22" s="2">
        <v>5</v>
      </c>
      <c r="F22" s="4" t="s">
        <v>4</v>
      </c>
      <c r="G22" s="5">
        <v>42</v>
      </c>
      <c r="H22" s="6">
        <v>42</v>
      </c>
      <c r="I22" s="6">
        <v>0</v>
      </c>
      <c r="J22" s="7">
        <v>0</v>
      </c>
      <c r="K22" s="3">
        <f t="shared" si="0"/>
        <v>84</v>
      </c>
      <c r="L22" s="4" t="s">
        <v>48</v>
      </c>
      <c r="M22" s="3">
        <v>88</v>
      </c>
    </row>
    <row r="23" spans="1:13" ht="19.5" thickBot="1" thickTop="1">
      <c r="A23" s="12">
        <v>21</v>
      </c>
      <c r="B23" s="67" t="s">
        <v>49</v>
      </c>
      <c r="C23" s="68"/>
      <c r="D23" s="69"/>
      <c r="E23" s="2">
        <v>4</v>
      </c>
      <c r="F23" s="4" t="s">
        <v>1</v>
      </c>
      <c r="G23" s="5">
        <v>14</v>
      </c>
      <c r="H23" s="6">
        <v>0</v>
      </c>
      <c r="I23" s="6">
        <v>28</v>
      </c>
      <c r="J23" s="7">
        <v>0</v>
      </c>
      <c r="K23" s="3">
        <f t="shared" si="0"/>
        <v>42</v>
      </c>
      <c r="L23" s="4" t="s">
        <v>7</v>
      </c>
      <c r="M23" s="3">
        <v>45</v>
      </c>
    </row>
    <row r="24" spans="1:13" ht="19.5" thickBot="1" thickTop="1">
      <c r="A24" s="12">
        <v>22</v>
      </c>
      <c r="B24" s="67" t="s">
        <v>37</v>
      </c>
      <c r="C24" s="68"/>
      <c r="D24" s="69"/>
      <c r="E24" s="2">
        <v>3</v>
      </c>
      <c r="F24" s="4" t="s">
        <v>4</v>
      </c>
      <c r="G24" s="5">
        <v>14</v>
      </c>
      <c r="H24" s="6">
        <v>0</v>
      </c>
      <c r="I24" s="6">
        <v>14</v>
      </c>
      <c r="J24" s="7">
        <v>0</v>
      </c>
      <c r="K24" s="3">
        <f t="shared" si="0"/>
        <v>28</v>
      </c>
      <c r="L24" s="4" t="s">
        <v>7</v>
      </c>
      <c r="M24" s="3">
        <v>25</v>
      </c>
    </row>
    <row r="25" spans="1:13" ht="19.5" thickBot="1" thickTop="1">
      <c r="A25" s="12">
        <v>23</v>
      </c>
      <c r="B25" s="67" t="s">
        <v>39</v>
      </c>
      <c r="C25" s="68"/>
      <c r="D25" s="69"/>
      <c r="E25" s="2">
        <v>4</v>
      </c>
      <c r="F25" s="4" t="s">
        <v>4</v>
      </c>
      <c r="G25" s="5">
        <v>28</v>
      </c>
      <c r="H25" s="6">
        <v>0</v>
      </c>
      <c r="I25" s="6">
        <v>28</v>
      </c>
      <c r="J25" s="7">
        <v>0</v>
      </c>
      <c r="K25" s="3">
        <f t="shared" si="0"/>
        <v>56</v>
      </c>
      <c r="L25" s="4" t="s">
        <v>7</v>
      </c>
      <c r="M25" s="3">
        <v>50</v>
      </c>
    </row>
    <row r="26" spans="1:13" ht="19.5" thickBot="1" thickTop="1">
      <c r="A26" s="12">
        <v>24</v>
      </c>
      <c r="B26" s="67" t="s">
        <v>41</v>
      </c>
      <c r="C26" s="68"/>
      <c r="D26" s="69"/>
      <c r="E26" s="2">
        <v>3</v>
      </c>
      <c r="F26" s="4" t="s">
        <v>1</v>
      </c>
      <c r="G26" s="5">
        <v>14</v>
      </c>
      <c r="H26" s="6">
        <v>0</v>
      </c>
      <c r="I26" s="6">
        <v>14</v>
      </c>
      <c r="J26" s="7">
        <v>0</v>
      </c>
      <c r="K26" s="3">
        <f t="shared" si="0"/>
        <v>28</v>
      </c>
      <c r="L26" s="4" t="s">
        <v>7</v>
      </c>
      <c r="M26" s="3">
        <v>60</v>
      </c>
    </row>
    <row r="27" spans="1:13" ht="19.5" thickBot="1" thickTop="1">
      <c r="A27" s="12">
        <v>25</v>
      </c>
      <c r="B27" s="67" t="s">
        <v>43</v>
      </c>
      <c r="C27" s="68"/>
      <c r="D27" s="69"/>
      <c r="E27" s="2">
        <v>5</v>
      </c>
      <c r="F27" s="4" t="s">
        <v>1</v>
      </c>
      <c r="G27" s="5">
        <v>28</v>
      </c>
      <c r="H27" s="6">
        <v>28</v>
      </c>
      <c r="I27" s="6">
        <v>0</v>
      </c>
      <c r="J27" s="7">
        <v>0</v>
      </c>
      <c r="K27" s="3">
        <f t="shared" si="0"/>
        <v>56</v>
      </c>
      <c r="L27" s="4" t="s">
        <v>7</v>
      </c>
      <c r="M27" s="3">
        <v>58</v>
      </c>
    </row>
    <row r="28" spans="1:13" ht="19.5" thickBot="1" thickTop="1">
      <c r="A28" s="12">
        <v>26</v>
      </c>
      <c r="B28" s="67" t="s">
        <v>45</v>
      </c>
      <c r="C28" s="68"/>
      <c r="D28" s="69"/>
      <c r="E28" s="2">
        <v>4</v>
      </c>
      <c r="F28" s="4" t="s">
        <v>1</v>
      </c>
      <c r="G28" s="5">
        <v>28</v>
      </c>
      <c r="H28" s="6">
        <v>14</v>
      </c>
      <c r="I28" s="6">
        <v>0</v>
      </c>
      <c r="J28" s="7">
        <v>0</v>
      </c>
      <c r="K28" s="3">
        <f t="shared" si="0"/>
        <v>42</v>
      </c>
      <c r="L28" s="4" t="s">
        <v>7</v>
      </c>
      <c r="M28" s="3">
        <v>45</v>
      </c>
    </row>
    <row r="29" spans="1:13" ht="19.5" thickBot="1" thickTop="1">
      <c r="A29" s="12">
        <v>27</v>
      </c>
      <c r="B29" s="67" t="s">
        <v>47</v>
      </c>
      <c r="C29" s="68"/>
      <c r="D29" s="69"/>
      <c r="E29" s="2">
        <v>4</v>
      </c>
      <c r="F29" s="4" t="s">
        <v>4</v>
      </c>
      <c r="G29" s="5">
        <v>28</v>
      </c>
      <c r="H29" s="6">
        <v>28</v>
      </c>
      <c r="I29" s="6">
        <v>0</v>
      </c>
      <c r="J29" s="7">
        <v>0</v>
      </c>
      <c r="K29" s="3">
        <f t="shared" si="0"/>
        <v>56</v>
      </c>
      <c r="L29" s="4" t="s">
        <v>7</v>
      </c>
      <c r="M29" s="3">
        <v>60</v>
      </c>
    </row>
    <row r="30" spans="1:13" ht="19.5" thickBot="1" thickTop="1">
      <c r="A30" s="12">
        <v>28</v>
      </c>
      <c r="B30" s="67" t="s">
        <v>50</v>
      </c>
      <c r="C30" s="68"/>
      <c r="D30" s="69"/>
      <c r="E30" s="2">
        <v>4</v>
      </c>
      <c r="F30" s="4" t="s">
        <v>1</v>
      </c>
      <c r="G30" s="5">
        <v>42</v>
      </c>
      <c r="H30" s="6">
        <v>28</v>
      </c>
      <c r="I30" s="6">
        <v>0</v>
      </c>
      <c r="J30" s="7">
        <v>0</v>
      </c>
      <c r="K30" s="3">
        <f t="shared" si="0"/>
        <v>70</v>
      </c>
      <c r="L30" s="4" t="s">
        <v>7</v>
      </c>
      <c r="M30" s="3">
        <v>65</v>
      </c>
    </row>
    <row r="31" spans="1:13" ht="18.75" customHeight="1" thickBot="1" thickTop="1">
      <c r="A31" s="12">
        <v>29</v>
      </c>
      <c r="B31" s="67" t="s">
        <v>76</v>
      </c>
      <c r="C31" s="68"/>
      <c r="D31" s="69"/>
      <c r="E31" s="16">
        <v>8</v>
      </c>
      <c r="F31" s="4" t="s">
        <v>64</v>
      </c>
      <c r="G31" s="5"/>
      <c r="H31" s="6"/>
      <c r="I31" s="6"/>
      <c r="J31" s="7">
        <v>240</v>
      </c>
      <c r="K31" s="3">
        <f t="shared" si="0"/>
        <v>240</v>
      </c>
      <c r="L31" s="4"/>
      <c r="M31" s="3"/>
    </row>
    <row r="32" spans="1:13" ht="19.5" thickBot="1" thickTop="1">
      <c r="A32" s="12">
        <v>30</v>
      </c>
      <c r="B32" s="67" t="s">
        <v>53</v>
      </c>
      <c r="C32" s="68"/>
      <c r="D32" s="69"/>
      <c r="E32" s="2">
        <v>5</v>
      </c>
      <c r="F32" s="4" t="s">
        <v>1</v>
      </c>
      <c r="G32" s="5">
        <v>28</v>
      </c>
      <c r="H32" s="6">
        <v>0</v>
      </c>
      <c r="I32" s="6">
        <v>0</v>
      </c>
      <c r="J32" s="7">
        <v>28</v>
      </c>
      <c r="K32" s="3">
        <f t="shared" si="0"/>
        <v>56</v>
      </c>
      <c r="L32" s="4" t="s">
        <v>7</v>
      </c>
      <c r="M32" s="3">
        <v>60</v>
      </c>
    </row>
    <row r="33" spans="1:13" ht="19.5" thickBot="1" thickTop="1">
      <c r="A33" s="12">
        <v>31</v>
      </c>
      <c r="B33" s="67" t="s">
        <v>56</v>
      </c>
      <c r="C33" s="68"/>
      <c r="D33" s="69"/>
      <c r="E33" s="2">
        <v>4</v>
      </c>
      <c r="F33" s="4" t="s">
        <v>4</v>
      </c>
      <c r="G33" s="5">
        <v>28</v>
      </c>
      <c r="H33" s="6">
        <v>28</v>
      </c>
      <c r="I33" s="6">
        <v>0</v>
      </c>
      <c r="J33" s="7">
        <v>0</v>
      </c>
      <c r="K33" s="3">
        <f t="shared" si="0"/>
        <v>56</v>
      </c>
      <c r="L33" s="4" t="s">
        <v>7</v>
      </c>
      <c r="M33" s="3">
        <v>60</v>
      </c>
    </row>
    <row r="34" spans="1:13" ht="19.5" thickBot="1" thickTop="1">
      <c r="A34" s="12">
        <v>32</v>
      </c>
      <c r="B34" s="67" t="s">
        <v>58</v>
      </c>
      <c r="C34" s="68"/>
      <c r="D34" s="69"/>
      <c r="E34" s="2">
        <v>4</v>
      </c>
      <c r="F34" s="4" t="s">
        <v>1</v>
      </c>
      <c r="G34" s="5">
        <v>28</v>
      </c>
      <c r="H34" s="6">
        <v>0</v>
      </c>
      <c r="I34" s="6">
        <v>0</v>
      </c>
      <c r="J34" s="7">
        <v>28</v>
      </c>
      <c r="K34" s="3">
        <f t="shared" si="0"/>
        <v>56</v>
      </c>
      <c r="L34" s="4" t="s">
        <v>55</v>
      </c>
      <c r="M34" s="3">
        <v>60</v>
      </c>
    </row>
    <row r="35" spans="1:13" ht="19.5" thickBot="1" thickTop="1">
      <c r="A35" s="12">
        <v>33</v>
      </c>
      <c r="B35" s="67" t="s">
        <v>60</v>
      </c>
      <c r="C35" s="68"/>
      <c r="D35" s="69"/>
      <c r="E35" s="2">
        <v>4</v>
      </c>
      <c r="F35" s="4" t="s">
        <v>1</v>
      </c>
      <c r="G35" s="5">
        <v>28</v>
      </c>
      <c r="H35" s="6">
        <v>0</v>
      </c>
      <c r="I35" s="6">
        <v>0</v>
      </c>
      <c r="J35" s="7">
        <v>28</v>
      </c>
      <c r="K35" s="3">
        <f t="shared" si="0"/>
        <v>56</v>
      </c>
      <c r="L35" s="4" t="s">
        <v>7</v>
      </c>
      <c r="M35" s="3">
        <v>60</v>
      </c>
    </row>
    <row r="36" spans="1:13" ht="19.5" thickBot="1" thickTop="1">
      <c r="A36" s="12">
        <v>34</v>
      </c>
      <c r="B36" s="67" t="s">
        <v>75</v>
      </c>
      <c r="C36" s="68"/>
      <c r="D36" s="69"/>
      <c r="E36" s="2">
        <v>3</v>
      </c>
      <c r="F36" s="4" t="s">
        <v>4</v>
      </c>
      <c r="G36" s="5">
        <v>28</v>
      </c>
      <c r="H36" s="6">
        <v>28</v>
      </c>
      <c r="I36" s="6">
        <v>0</v>
      </c>
      <c r="J36" s="7">
        <v>0</v>
      </c>
      <c r="K36" s="3">
        <f t="shared" si="0"/>
        <v>56</v>
      </c>
      <c r="L36" s="4" t="s">
        <v>7</v>
      </c>
      <c r="M36" s="3">
        <v>60</v>
      </c>
    </row>
    <row r="37" spans="1:13" ht="19.5" customHeight="1" thickBot="1" thickTop="1">
      <c r="A37" s="12">
        <v>35</v>
      </c>
      <c r="B37" s="75" t="s">
        <v>105</v>
      </c>
      <c r="C37" s="76"/>
      <c r="D37" s="77"/>
      <c r="E37" s="2">
        <v>4</v>
      </c>
      <c r="F37" s="4" t="s">
        <v>1</v>
      </c>
      <c r="G37" s="5">
        <v>28</v>
      </c>
      <c r="H37" s="6">
        <v>0</v>
      </c>
      <c r="I37" s="6">
        <v>14</v>
      </c>
      <c r="J37" s="7">
        <v>0</v>
      </c>
      <c r="K37" s="3">
        <f t="shared" si="0"/>
        <v>42</v>
      </c>
      <c r="L37" s="4" t="s">
        <v>55</v>
      </c>
      <c r="M37" s="3">
        <v>45</v>
      </c>
    </row>
    <row r="38" spans="1:13" ht="19.5" customHeight="1" thickBot="1" thickTop="1">
      <c r="A38" s="12">
        <v>36</v>
      </c>
      <c r="B38" s="75" t="s">
        <v>106</v>
      </c>
      <c r="C38" s="76"/>
      <c r="D38" s="77"/>
      <c r="E38" s="2">
        <v>3</v>
      </c>
      <c r="F38" s="4" t="s">
        <v>4</v>
      </c>
      <c r="G38" s="5">
        <v>28</v>
      </c>
      <c r="H38" s="6">
        <v>0</v>
      </c>
      <c r="I38" s="6">
        <v>14</v>
      </c>
      <c r="J38" s="7">
        <v>0</v>
      </c>
      <c r="K38" s="3">
        <f t="shared" si="0"/>
        <v>42</v>
      </c>
      <c r="L38" s="4" t="s">
        <v>55</v>
      </c>
      <c r="M38" s="3">
        <v>45</v>
      </c>
    </row>
    <row r="39" spans="1:13" ht="19.5" thickBot="1" thickTop="1">
      <c r="A39" s="12">
        <v>37</v>
      </c>
      <c r="B39" s="67" t="s">
        <v>54</v>
      </c>
      <c r="C39" s="68"/>
      <c r="D39" s="69"/>
      <c r="E39" s="2">
        <v>4</v>
      </c>
      <c r="F39" s="4" t="s">
        <v>1</v>
      </c>
      <c r="G39" s="5">
        <v>28</v>
      </c>
      <c r="H39" s="6">
        <v>0</v>
      </c>
      <c r="I39" s="6">
        <v>0</v>
      </c>
      <c r="J39" s="7">
        <v>28</v>
      </c>
      <c r="K39" s="3">
        <f t="shared" si="0"/>
        <v>56</v>
      </c>
      <c r="L39" s="4" t="s">
        <v>55</v>
      </c>
      <c r="M39" s="3">
        <v>60</v>
      </c>
    </row>
    <row r="40" spans="1:13" ht="19.5" thickBot="1" thickTop="1">
      <c r="A40" s="12">
        <v>38</v>
      </c>
      <c r="B40" s="67" t="s">
        <v>73</v>
      </c>
      <c r="C40" s="68"/>
      <c r="D40" s="69"/>
      <c r="E40" s="2">
        <v>3</v>
      </c>
      <c r="F40" s="4" t="s">
        <v>4</v>
      </c>
      <c r="G40" s="5">
        <v>28</v>
      </c>
      <c r="H40" s="6">
        <v>28</v>
      </c>
      <c r="I40" s="6">
        <v>0</v>
      </c>
      <c r="J40" s="7">
        <v>0</v>
      </c>
      <c r="K40" s="3">
        <f t="shared" si="0"/>
        <v>56</v>
      </c>
      <c r="L40" s="4" t="s">
        <v>7</v>
      </c>
      <c r="M40" s="3">
        <v>45</v>
      </c>
    </row>
    <row r="41" spans="1:13" ht="19.5" thickBot="1" thickTop="1">
      <c r="A41" s="12">
        <v>39</v>
      </c>
      <c r="B41" s="67" t="s">
        <v>74</v>
      </c>
      <c r="C41" s="68"/>
      <c r="D41" s="69"/>
      <c r="E41" s="2">
        <v>4</v>
      </c>
      <c r="F41" s="4" t="s">
        <v>1</v>
      </c>
      <c r="G41" s="5">
        <v>28</v>
      </c>
      <c r="H41" s="6">
        <v>0</v>
      </c>
      <c r="I41" s="6">
        <v>28</v>
      </c>
      <c r="J41" s="7">
        <v>0</v>
      </c>
      <c r="K41" s="3">
        <f t="shared" si="0"/>
        <v>56</v>
      </c>
      <c r="L41" s="4" t="s">
        <v>7</v>
      </c>
      <c r="M41" s="3">
        <v>60</v>
      </c>
    </row>
    <row r="42" spans="1:13" ht="19.5" thickBot="1" thickTop="1">
      <c r="A42" s="12">
        <v>40</v>
      </c>
      <c r="B42" s="67" t="s">
        <v>61</v>
      </c>
      <c r="C42" s="68"/>
      <c r="D42" s="69"/>
      <c r="E42" s="2">
        <v>4</v>
      </c>
      <c r="F42" s="4" t="s">
        <v>1</v>
      </c>
      <c r="G42" s="5">
        <v>42</v>
      </c>
      <c r="H42" s="6">
        <v>0</v>
      </c>
      <c r="I42" s="6">
        <v>14</v>
      </c>
      <c r="J42" s="7">
        <v>21</v>
      </c>
      <c r="K42" s="3">
        <f t="shared" si="0"/>
        <v>77</v>
      </c>
      <c r="L42" s="4" t="s">
        <v>7</v>
      </c>
      <c r="M42" s="3">
        <v>83</v>
      </c>
    </row>
    <row r="43" spans="1:13" ht="19.5" customHeight="1" thickBot="1" thickTop="1">
      <c r="A43" s="12">
        <v>41</v>
      </c>
      <c r="B43" s="71" t="s">
        <v>107</v>
      </c>
      <c r="C43" s="72"/>
      <c r="D43" s="73"/>
      <c r="E43" s="2">
        <v>4</v>
      </c>
      <c r="F43" s="4" t="s">
        <v>1</v>
      </c>
      <c r="G43" s="5">
        <v>28</v>
      </c>
      <c r="H43" s="6">
        <v>0</v>
      </c>
      <c r="I43" s="6">
        <v>21</v>
      </c>
      <c r="J43" s="7">
        <v>0</v>
      </c>
      <c r="K43" s="3">
        <f t="shared" si="0"/>
        <v>49</v>
      </c>
      <c r="L43" s="4" t="s">
        <v>55</v>
      </c>
      <c r="M43" s="3">
        <v>53</v>
      </c>
    </row>
    <row r="44" spans="1:13" ht="19.5" customHeight="1" thickBot="1" thickTop="1">
      <c r="A44" s="12">
        <v>42</v>
      </c>
      <c r="B44" s="71" t="s">
        <v>108</v>
      </c>
      <c r="C44" s="72"/>
      <c r="D44" s="73"/>
      <c r="E44" s="2">
        <v>4</v>
      </c>
      <c r="F44" s="4" t="s">
        <v>4</v>
      </c>
      <c r="G44" s="5">
        <v>28</v>
      </c>
      <c r="H44" s="6">
        <v>0</v>
      </c>
      <c r="I44" s="6">
        <v>28</v>
      </c>
      <c r="J44" s="7">
        <v>0</v>
      </c>
      <c r="K44" s="3">
        <f t="shared" si="0"/>
        <v>56</v>
      </c>
      <c r="L44" s="4" t="s">
        <v>55</v>
      </c>
      <c r="M44" s="3">
        <v>60</v>
      </c>
    </row>
    <row r="45" spans="1:13" ht="19.5" customHeight="1" thickBot="1" thickTop="1">
      <c r="A45" s="12">
        <v>43</v>
      </c>
      <c r="B45" s="71" t="s">
        <v>109</v>
      </c>
      <c r="C45" s="72"/>
      <c r="D45" s="73"/>
      <c r="E45" s="2">
        <v>4</v>
      </c>
      <c r="F45" s="4" t="s">
        <v>4</v>
      </c>
      <c r="G45" s="5">
        <v>28</v>
      </c>
      <c r="H45" s="6">
        <v>0</v>
      </c>
      <c r="I45" s="6">
        <v>28</v>
      </c>
      <c r="J45" s="7">
        <v>0</v>
      </c>
      <c r="K45" s="3">
        <f t="shared" si="0"/>
        <v>56</v>
      </c>
      <c r="L45" s="4" t="s">
        <v>55</v>
      </c>
      <c r="M45" s="3">
        <v>60</v>
      </c>
    </row>
    <row r="46" spans="1:13" ht="19.5" thickBot="1" thickTop="1">
      <c r="A46" s="12">
        <v>44</v>
      </c>
      <c r="B46" s="71" t="s">
        <v>65</v>
      </c>
      <c r="C46" s="72"/>
      <c r="D46" s="73"/>
      <c r="E46" s="2">
        <v>5</v>
      </c>
      <c r="F46" s="4" t="s">
        <v>1</v>
      </c>
      <c r="G46" s="5">
        <v>28</v>
      </c>
      <c r="H46" s="6">
        <v>0</v>
      </c>
      <c r="I46" s="6">
        <v>0</v>
      </c>
      <c r="J46" s="7">
        <v>28</v>
      </c>
      <c r="K46" s="3">
        <f t="shared" si="0"/>
        <v>56</v>
      </c>
      <c r="L46" s="4" t="s">
        <v>7</v>
      </c>
      <c r="M46" s="3">
        <v>45</v>
      </c>
    </row>
    <row r="47" spans="1:13" ht="19.5" thickBot="1" thickTop="1">
      <c r="A47" s="12">
        <v>45</v>
      </c>
      <c r="B47" s="71" t="s">
        <v>66</v>
      </c>
      <c r="C47" s="72"/>
      <c r="D47" s="73"/>
      <c r="E47" s="2">
        <v>5</v>
      </c>
      <c r="F47" s="4" t="s">
        <v>1</v>
      </c>
      <c r="G47" s="5">
        <v>28</v>
      </c>
      <c r="H47" s="6">
        <v>0</v>
      </c>
      <c r="I47" s="6">
        <v>0</v>
      </c>
      <c r="J47" s="7">
        <v>28</v>
      </c>
      <c r="K47" s="3">
        <f t="shared" si="0"/>
        <v>56</v>
      </c>
      <c r="L47" s="4" t="s">
        <v>7</v>
      </c>
      <c r="M47" s="3">
        <v>50</v>
      </c>
    </row>
    <row r="48" spans="1:13" ht="19.5" customHeight="1" thickBot="1" thickTop="1">
      <c r="A48" s="12">
        <v>46</v>
      </c>
      <c r="B48" s="71" t="s">
        <v>110</v>
      </c>
      <c r="C48" s="72"/>
      <c r="D48" s="73"/>
      <c r="E48" s="2">
        <v>4</v>
      </c>
      <c r="F48" s="4" t="s">
        <v>4</v>
      </c>
      <c r="G48" s="5">
        <v>28</v>
      </c>
      <c r="H48" s="6">
        <v>0</v>
      </c>
      <c r="I48" s="6">
        <v>28</v>
      </c>
      <c r="J48" s="7">
        <v>0</v>
      </c>
      <c r="K48" s="3">
        <f t="shared" si="0"/>
        <v>56</v>
      </c>
      <c r="L48" s="4" t="s">
        <v>55</v>
      </c>
      <c r="M48" s="3">
        <v>55</v>
      </c>
    </row>
    <row r="49" spans="1:13" ht="19.5" customHeight="1" thickBot="1" thickTop="1">
      <c r="A49" s="12">
        <v>47</v>
      </c>
      <c r="B49" s="71" t="s">
        <v>111</v>
      </c>
      <c r="C49" s="72"/>
      <c r="D49" s="73"/>
      <c r="E49" s="2">
        <v>4</v>
      </c>
      <c r="F49" s="4" t="s">
        <v>4</v>
      </c>
      <c r="G49" s="5">
        <v>28</v>
      </c>
      <c r="H49" s="6">
        <v>0</v>
      </c>
      <c r="I49" s="6">
        <v>28</v>
      </c>
      <c r="J49" s="7">
        <v>0</v>
      </c>
      <c r="K49" s="3">
        <f t="shared" si="0"/>
        <v>56</v>
      </c>
      <c r="L49" s="4" t="s">
        <v>55</v>
      </c>
      <c r="M49" s="3">
        <v>55</v>
      </c>
    </row>
    <row r="50" spans="1:13" ht="38.25" customHeight="1" thickBot="1" thickTop="1">
      <c r="A50" s="12">
        <v>48</v>
      </c>
      <c r="B50" s="71" t="s">
        <v>112</v>
      </c>
      <c r="C50" s="72"/>
      <c r="D50" s="73"/>
      <c r="E50" s="2">
        <v>4</v>
      </c>
      <c r="F50" s="4" t="s">
        <v>1</v>
      </c>
      <c r="G50" s="5">
        <v>28</v>
      </c>
      <c r="H50" s="6">
        <v>0</v>
      </c>
      <c r="I50" s="6">
        <v>0</v>
      </c>
      <c r="J50" s="7">
        <v>28</v>
      </c>
      <c r="K50" s="3">
        <f t="shared" si="0"/>
        <v>56</v>
      </c>
      <c r="L50" s="4" t="s">
        <v>55</v>
      </c>
      <c r="M50" s="3">
        <v>55</v>
      </c>
    </row>
    <row r="51" spans="1:13" ht="37.5" customHeight="1" thickBot="1" thickTop="1">
      <c r="A51" s="12">
        <v>49</v>
      </c>
      <c r="B51" s="71" t="s">
        <v>113</v>
      </c>
      <c r="C51" s="72"/>
      <c r="D51" s="73"/>
      <c r="E51" s="2">
        <v>4</v>
      </c>
      <c r="F51" s="4" t="s">
        <v>1</v>
      </c>
      <c r="G51" s="5">
        <v>35</v>
      </c>
      <c r="H51" s="6">
        <v>0</v>
      </c>
      <c r="I51" s="6">
        <v>28</v>
      </c>
      <c r="J51" s="7">
        <v>0</v>
      </c>
      <c r="K51" s="3">
        <f t="shared" si="0"/>
        <v>63</v>
      </c>
      <c r="L51" s="4" t="s">
        <v>55</v>
      </c>
      <c r="M51" s="3">
        <v>50</v>
      </c>
    </row>
    <row r="52" spans="1:13" ht="33" customHeight="1" thickBot="1" thickTop="1">
      <c r="A52" s="12">
        <v>50</v>
      </c>
      <c r="B52" s="71" t="s">
        <v>114</v>
      </c>
      <c r="C52" s="72"/>
      <c r="D52" s="73"/>
      <c r="E52" s="2">
        <v>4</v>
      </c>
      <c r="F52" s="4" t="s">
        <v>4</v>
      </c>
      <c r="G52" s="5">
        <v>21</v>
      </c>
      <c r="H52" s="6">
        <v>0</v>
      </c>
      <c r="I52" s="6">
        <v>28</v>
      </c>
      <c r="J52" s="7">
        <v>0</v>
      </c>
      <c r="K52" s="3">
        <f t="shared" si="0"/>
        <v>49</v>
      </c>
      <c r="L52" s="4" t="s">
        <v>55</v>
      </c>
      <c r="M52" s="3">
        <v>50</v>
      </c>
    </row>
    <row r="53" spans="1:13" ht="36.75" customHeight="1" thickBot="1" thickTop="1">
      <c r="A53" s="12">
        <v>51</v>
      </c>
      <c r="B53" s="71" t="s">
        <v>115</v>
      </c>
      <c r="C53" s="72"/>
      <c r="D53" s="73"/>
      <c r="E53" s="2">
        <v>3</v>
      </c>
      <c r="F53" s="4" t="s">
        <v>1</v>
      </c>
      <c r="G53" s="5">
        <v>28</v>
      </c>
      <c r="H53" s="6">
        <v>0</v>
      </c>
      <c r="I53" s="6">
        <v>14</v>
      </c>
      <c r="J53" s="7">
        <v>0</v>
      </c>
      <c r="K53" s="3">
        <f t="shared" si="0"/>
        <v>42</v>
      </c>
      <c r="L53" s="4" t="s">
        <v>55</v>
      </c>
      <c r="M53" s="3">
        <v>45</v>
      </c>
    </row>
    <row r="54" spans="1:13" ht="36" customHeight="1" thickBot="1" thickTop="1">
      <c r="A54" s="12">
        <v>52</v>
      </c>
      <c r="B54" s="71" t="s">
        <v>116</v>
      </c>
      <c r="C54" s="72"/>
      <c r="D54" s="73"/>
      <c r="E54" s="2">
        <v>4</v>
      </c>
      <c r="F54" s="4" t="s">
        <v>1</v>
      </c>
      <c r="G54" s="5">
        <v>28</v>
      </c>
      <c r="H54" s="6">
        <v>0</v>
      </c>
      <c r="I54" s="6">
        <v>14</v>
      </c>
      <c r="J54" s="7">
        <v>0</v>
      </c>
      <c r="K54" s="3">
        <f t="shared" si="0"/>
        <v>42</v>
      </c>
      <c r="L54" s="4" t="s">
        <v>55</v>
      </c>
      <c r="M54" s="3">
        <v>45</v>
      </c>
    </row>
    <row r="55" spans="1:13" ht="45" customHeight="1" thickBot="1" thickTop="1">
      <c r="A55" s="12">
        <v>53</v>
      </c>
      <c r="B55" s="71" t="s">
        <v>117</v>
      </c>
      <c r="C55" s="72"/>
      <c r="D55" s="73"/>
      <c r="E55" s="2">
        <v>3</v>
      </c>
      <c r="F55" s="4" t="s">
        <v>1</v>
      </c>
      <c r="G55" s="5">
        <v>28</v>
      </c>
      <c r="H55" s="6">
        <v>0</v>
      </c>
      <c r="I55" s="6">
        <v>14</v>
      </c>
      <c r="J55" s="7">
        <v>0</v>
      </c>
      <c r="K55" s="3">
        <f t="shared" si="0"/>
        <v>42</v>
      </c>
      <c r="L55" s="4" t="s">
        <v>55</v>
      </c>
      <c r="M55" s="3">
        <v>45</v>
      </c>
    </row>
    <row r="56" spans="1:13" ht="46.5" customHeight="1" thickBot="1" thickTop="1">
      <c r="A56" s="12">
        <v>54</v>
      </c>
      <c r="B56" s="71" t="s">
        <v>118</v>
      </c>
      <c r="C56" s="72"/>
      <c r="D56" s="73"/>
      <c r="E56" s="2">
        <v>5</v>
      </c>
      <c r="F56" s="4" t="s">
        <v>1</v>
      </c>
      <c r="G56" s="5">
        <v>28</v>
      </c>
      <c r="H56" s="6">
        <v>0</v>
      </c>
      <c r="I56" s="6">
        <v>28</v>
      </c>
      <c r="J56" s="7">
        <v>0</v>
      </c>
      <c r="K56" s="3">
        <f t="shared" si="0"/>
        <v>56</v>
      </c>
      <c r="L56" s="4" t="s">
        <v>55</v>
      </c>
      <c r="M56" s="3">
        <v>60</v>
      </c>
    </row>
    <row r="57" spans="1:13" ht="45.75" customHeight="1" thickBot="1" thickTop="1">
      <c r="A57" s="12">
        <v>55</v>
      </c>
      <c r="B57" s="67" t="s">
        <v>67</v>
      </c>
      <c r="C57" s="68"/>
      <c r="D57" s="69"/>
      <c r="E57" s="2">
        <v>5</v>
      </c>
      <c r="F57" s="4" t="s">
        <v>4</v>
      </c>
      <c r="G57" s="5"/>
      <c r="H57" s="6"/>
      <c r="I57" s="10"/>
      <c r="J57" s="11">
        <v>182</v>
      </c>
      <c r="K57" s="3">
        <f t="shared" si="0"/>
        <v>182</v>
      </c>
      <c r="L57" s="4"/>
      <c r="M57" s="3"/>
    </row>
    <row r="58" spans="1:13" ht="42.75" customHeight="1" thickBot="1" thickTop="1">
      <c r="A58" s="12">
        <v>56</v>
      </c>
      <c r="B58" s="67" t="s">
        <v>68</v>
      </c>
      <c r="C58" s="68"/>
      <c r="D58" s="69"/>
      <c r="E58" s="2">
        <v>10</v>
      </c>
      <c r="F58" s="4" t="s">
        <v>1</v>
      </c>
      <c r="G58" s="17"/>
      <c r="H58" s="19"/>
      <c r="I58" s="19"/>
      <c r="J58" s="20">
        <v>0</v>
      </c>
      <c r="K58" s="3">
        <f t="shared" si="0"/>
        <v>0</v>
      </c>
      <c r="L58" s="4"/>
      <c r="M58" s="3"/>
    </row>
    <row r="59" spans="4:13" ht="13.5" thickTop="1">
      <c r="D59" s="15" t="s">
        <v>72</v>
      </c>
      <c r="E59" s="22">
        <f>SUM(E3:E58)</f>
        <v>240</v>
      </c>
      <c r="G59" s="74">
        <f>SUM(G3:G58)</f>
        <v>1442</v>
      </c>
      <c r="H59" s="18">
        <f>SUM(H3:H58)</f>
        <v>588</v>
      </c>
      <c r="I59" s="18">
        <f>SUM(I3:I58)</f>
        <v>595</v>
      </c>
      <c r="J59" s="18">
        <f>SUM(J3:J58)</f>
        <v>639</v>
      </c>
      <c r="K59" s="24"/>
      <c r="M59">
        <f>SUM(M3:M58)</f>
        <v>2852</v>
      </c>
    </row>
    <row r="60" spans="5:11" ht="12.75">
      <c r="E60" t="s">
        <v>78</v>
      </c>
      <c r="F60">
        <f>COUNTIF(F3:F58,"E")</f>
        <v>33</v>
      </c>
      <c r="G60" s="74"/>
      <c r="H60" s="74">
        <f>SUM(H59:J59)</f>
        <v>1822</v>
      </c>
      <c r="I60" s="74"/>
      <c r="J60" s="74"/>
      <c r="K60" s="25"/>
    </row>
    <row r="61" spans="5:13" ht="12.75">
      <c r="E61" t="s">
        <v>77</v>
      </c>
      <c r="F61">
        <f>COUNTIF(F3:F58,"D")</f>
        <v>22</v>
      </c>
      <c r="G61" s="70">
        <f>SUM(G59,H60)</f>
        <v>3264</v>
      </c>
      <c r="H61" s="70"/>
      <c r="I61" s="70"/>
      <c r="J61" s="70"/>
      <c r="K61" s="26">
        <f>SUM(K3:K58)</f>
        <v>3264</v>
      </c>
      <c r="L61">
        <f>COUNTIF(L3:L58,"DF")</f>
        <v>10</v>
      </c>
      <c r="M61" t="s">
        <v>2</v>
      </c>
    </row>
    <row r="62" spans="5:13" ht="12.75">
      <c r="E62" t="s">
        <v>79</v>
      </c>
      <c r="F62">
        <v>1</v>
      </c>
      <c r="L62">
        <f>COUNTIF(L3:L58,"DD")</f>
        <v>23</v>
      </c>
      <c r="M62" t="s">
        <v>84</v>
      </c>
    </row>
    <row r="63" spans="5:13" ht="12.75">
      <c r="E63" t="s">
        <v>80</v>
      </c>
      <c r="L63">
        <f>COUNTIF(L3:L58,"DC")</f>
        <v>3</v>
      </c>
      <c r="M63" t="s">
        <v>85</v>
      </c>
    </row>
    <row r="64" spans="5:13" ht="12.75">
      <c r="E64" t="s">
        <v>82</v>
      </c>
      <c r="L64">
        <f>COUNTIF(L3:L58,"DS")</f>
        <v>16</v>
      </c>
      <c r="M64" t="s">
        <v>55</v>
      </c>
    </row>
    <row r="65" spans="5:13" ht="12.75">
      <c r="E65" t="s">
        <v>81</v>
      </c>
      <c r="L65" s="21">
        <f>SUM(L61:L64)</f>
        <v>52</v>
      </c>
      <c r="M65" s="21" t="s">
        <v>83</v>
      </c>
    </row>
  </sheetData>
  <sheetProtection/>
  <mergeCells count="60">
    <mergeCell ref="B56:D56"/>
    <mergeCell ref="B53:D53"/>
    <mergeCell ref="B45:D45"/>
    <mergeCell ref="B55:D55"/>
    <mergeCell ref="B54:D54"/>
    <mergeCell ref="B27:D27"/>
    <mergeCell ref="B50:D50"/>
    <mergeCell ref="B47:D47"/>
    <mergeCell ref="B28:D28"/>
    <mergeCell ref="B41:D41"/>
    <mergeCell ref="B57:D57"/>
    <mergeCell ref="B31:D31"/>
    <mergeCell ref="B34:D34"/>
    <mergeCell ref="B35:D35"/>
    <mergeCell ref="B46:D46"/>
    <mergeCell ref="B43:D43"/>
    <mergeCell ref="B44:D44"/>
    <mergeCell ref="B42:D42"/>
    <mergeCell ref="B38:D38"/>
    <mergeCell ref="B51:D51"/>
    <mergeCell ref="H60:J60"/>
    <mergeCell ref="G59:G60"/>
    <mergeCell ref="B30:D30"/>
    <mergeCell ref="B37:D37"/>
    <mergeCell ref="B48:D48"/>
    <mergeCell ref="B58:D58"/>
    <mergeCell ref="B49:D49"/>
    <mergeCell ref="B33:D33"/>
    <mergeCell ref="B40:D40"/>
    <mergeCell ref="B36:D36"/>
    <mergeCell ref="B32:D32"/>
    <mergeCell ref="B39:D39"/>
    <mergeCell ref="B29:D29"/>
    <mergeCell ref="B19:D19"/>
    <mergeCell ref="B26:D26"/>
    <mergeCell ref="B23:D23"/>
    <mergeCell ref="B18:D18"/>
    <mergeCell ref="B21:D21"/>
    <mergeCell ref="B20:D20"/>
    <mergeCell ref="B24:D24"/>
    <mergeCell ref="B22:D22"/>
    <mergeCell ref="B25:D25"/>
    <mergeCell ref="G61:J61"/>
    <mergeCell ref="B52:D52"/>
    <mergeCell ref="B5:D5"/>
    <mergeCell ref="B6:D6"/>
    <mergeCell ref="B8:D8"/>
    <mergeCell ref="B7:D7"/>
    <mergeCell ref="B16:D16"/>
    <mergeCell ref="B9:D9"/>
    <mergeCell ref="B10:D10"/>
    <mergeCell ref="B11:D11"/>
    <mergeCell ref="G1:J1"/>
    <mergeCell ref="B4:D4"/>
    <mergeCell ref="B3:D3"/>
    <mergeCell ref="B17:D17"/>
    <mergeCell ref="B12:D12"/>
    <mergeCell ref="B13:D13"/>
    <mergeCell ref="B14:D14"/>
    <mergeCell ref="B15:D15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43">
      <selection activeCell="B56" sqref="B56:D56"/>
    </sheetView>
  </sheetViews>
  <sheetFormatPr defaultColWidth="9.140625" defaultRowHeight="12.75"/>
  <cols>
    <col min="1" max="1" width="6.57421875" style="0" customWidth="1"/>
    <col min="2" max="3" width="9.140625" style="14" customWidth="1"/>
    <col min="4" max="4" width="53.421875" style="14" customWidth="1"/>
    <col min="12" max="12" width="13.28125" style="0" customWidth="1"/>
  </cols>
  <sheetData>
    <row r="1" spans="7:11" ht="12.75">
      <c r="G1" s="13" t="s">
        <v>19</v>
      </c>
      <c r="H1" s="13"/>
      <c r="I1" s="13"/>
      <c r="J1" s="13"/>
      <c r="K1" s="23"/>
    </row>
    <row r="2" spans="5:13" ht="12.75">
      <c r="E2" s="9" t="s">
        <v>18</v>
      </c>
      <c r="F2" s="9" t="s">
        <v>26</v>
      </c>
      <c r="G2" s="9" t="s">
        <v>20</v>
      </c>
      <c r="H2" s="9" t="s">
        <v>21</v>
      </c>
      <c r="I2" s="9" t="s">
        <v>22</v>
      </c>
      <c r="J2" s="9" t="s">
        <v>23</v>
      </c>
      <c r="K2" s="9"/>
      <c r="L2" s="9" t="s">
        <v>24</v>
      </c>
      <c r="M2" s="9" t="s">
        <v>25</v>
      </c>
    </row>
    <row r="3" spans="1:13" ht="19.5" customHeight="1" thickBot="1">
      <c r="A3" s="28" t="s">
        <v>28</v>
      </c>
      <c r="B3" s="68" t="s">
        <v>0</v>
      </c>
      <c r="C3" s="68"/>
      <c r="D3" s="69"/>
      <c r="E3" s="2">
        <v>4</v>
      </c>
      <c r="F3" s="4" t="s">
        <v>1</v>
      </c>
      <c r="G3" s="5">
        <v>28</v>
      </c>
      <c r="H3" s="6">
        <v>28</v>
      </c>
      <c r="I3" s="6">
        <v>0</v>
      </c>
      <c r="J3" s="7">
        <v>0</v>
      </c>
      <c r="K3" s="3">
        <f aca="true" t="shared" si="0" ref="K3:K34">SUM(G3:J3)</f>
        <v>56</v>
      </c>
      <c r="L3" s="4" t="s">
        <v>2</v>
      </c>
      <c r="M3" s="3">
        <v>56</v>
      </c>
    </row>
    <row r="4" spans="1:13" ht="19.5" customHeight="1" thickBot="1" thickTop="1">
      <c r="A4" s="28" t="s">
        <v>29</v>
      </c>
      <c r="B4" s="68" t="s">
        <v>3</v>
      </c>
      <c r="C4" s="68"/>
      <c r="D4" s="69"/>
      <c r="E4" s="2">
        <v>4</v>
      </c>
      <c r="F4" s="4" t="s">
        <v>1</v>
      </c>
      <c r="G4" s="5">
        <v>28</v>
      </c>
      <c r="H4" s="6">
        <v>28</v>
      </c>
      <c r="I4" s="6">
        <v>0</v>
      </c>
      <c r="J4" s="7">
        <v>0</v>
      </c>
      <c r="K4" s="3">
        <f t="shared" si="0"/>
        <v>56</v>
      </c>
      <c r="L4" s="4" t="s">
        <v>2</v>
      </c>
      <c r="M4" s="3">
        <v>56</v>
      </c>
    </row>
    <row r="5" spans="1:13" ht="19.5" customHeight="1" thickBot="1" thickTop="1">
      <c r="A5" s="28" t="s">
        <v>30</v>
      </c>
      <c r="B5" s="68" t="s">
        <v>27</v>
      </c>
      <c r="C5" s="68"/>
      <c r="D5" s="69"/>
      <c r="E5" s="2">
        <v>4</v>
      </c>
      <c r="F5" s="4" t="s">
        <v>4</v>
      </c>
      <c r="G5" s="5">
        <v>42</v>
      </c>
      <c r="H5" s="6">
        <v>14</v>
      </c>
      <c r="I5" s="6">
        <v>14</v>
      </c>
      <c r="J5" s="7">
        <v>0</v>
      </c>
      <c r="K5" s="3">
        <f t="shared" si="0"/>
        <v>70</v>
      </c>
      <c r="L5" s="4" t="s">
        <v>2</v>
      </c>
      <c r="M5" s="3">
        <v>65</v>
      </c>
    </row>
    <row r="6" spans="1:13" ht="19.5" customHeight="1" thickBot="1" thickTop="1">
      <c r="A6" s="28" t="s">
        <v>31</v>
      </c>
      <c r="B6" s="68" t="s">
        <v>5</v>
      </c>
      <c r="C6" s="68"/>
      <c r="D6" s="69"/>
      <c r="E6" s="2">
        <v>5</v>
      </c>
      <c r="F6" s="4" t="s">
        <v>4</v>
      </c>
      <c r="G6" s="5">
        <v>28</v>
      </c>
      <c r="H6" s="6">
        <v>0</v>
      </c>
      <c r="I6" s="6">
        <v>28</v>
      </c>
      <c r="J6" s="7">
        <v>0</v>
      </c>
      <c r="K6" s="3">
        <f t="shared" si="0"/>
        <v>56</v>
      </c>
      <c r="L6" s="4" t="s">
        <v>2</v>
      </c>
      <c r="M6" s="3">
        <v>48</v>
      </c>
    </row>
    <row r="7" spans="1:13" ht="19.5" customHeight="1" thickBot="1" thickTop="1">
      <c r="A7" s="28" t="s">
        <v>32</v>
      </c>
      <c r="B7" s="68" t="s">
        <v>6</v>
      </c>
      <c r="C7" s="68"/>
      <c r="D7" s="69"/>
      <c r="E7" s="2">
        <v>4</v>
      </c>
      <c r="F7" s="4" t="s">
        <v>1</v>
      </c>
      <c r="G7" s="5">
        <v>28</v>
      </c>
      <c r="H7" s="6">
        <v>0</v>
      </c>
      <c r="I7" s="6">
        <v>28</v>
      </c>
      <c r="J7" s="7">
        <v>0</v>
      </c>
      <c r="K7" s="3">
        <f t="shared" si="0"/>
        <v>56</v>
      </c>
      <c r="L7" s="4" t="s">
        <v>7</v>
      </c>
      <c r="M7" s="3">
        <v>50</v>
      </c>
    </row>
    <row r="8" spans="1:13" ht="19.5" customHeight="1" thickBot="1" thickTop="1">
      <c r="A8" s="28" t="s">
        <v>33</v>
      </c>
      <c r="B8" s="68" t="s">
        <v>8</v>
      </c>
      <c r="C8" s="68"/>
      <c r="D8" s="69"/>
      <c r="E8" s="2">
        <v>5</v>
      </c>
      <c r="F8" s="4" t="s">
        <v>1</v>
      </c>
      <c r="G8" s="5">
        <v>28</v>
      </c>
      <c r="H8" s="6">
        <v>28</v>
      </c>
      <c r="I8" s="6">
        <v>0</v>
      </c>
      <c r="J8" s="7">
        <v>0</v>
      </c>
      <c r="K8" s="3">
        <f t="shared" si="0"/>
        <v>56</v>
      </c>
      <c r="L8" s="4" t="s">
        <v>2</v>
      </c>
      <c r="M8" s="3">
        <v>56</v>
      </c>
    </row>
    <row r="9" spans="1:13" ht="19.5" customHeight="1" thickBot="1" thickTop="1">
      <c r="A9" s="28" t="s">
        <v>34</v>
      </c>
      <c r="B9" s="68" t="s">
        <v>70</v>
      </c>
      <c r="C9" s="68"/>
      <c r="D9" s="69"/>
      <c r="E9" s="16">
        <v>5</v>
      </c>
      <c r="F9" s="4" t="s">
        <v>4</v>
      </c>
      <c r="G9" s="5">
        <v>0</v>
      </c>
      <c r="H9" s="6">
        <v>56</v>
      </c>
      <c r="I9" s="6">
        <v>0</v>
      </c>
      <c r="J9" s="7">
        <v>0</v>
      </c>
      <c r="K9" s="3">
        <f t="shared" si="0"/>
        <v>56</v>
      </c>
      <c r="L9" s="4" t="s">
        <v>10</v>
      </c>
      <c r="M9" s="3">
        <v>53</v>
      </c>
    </row>
    <row r="10" spans="1:13" ht="19.5" customHeight="1" thickBot="1" thickTop="1">
      <c r="A10" s="28" t="s">
        <v>35</v>
      </c>
      <c r="B10" s="68" t="s">
        <v>71</v>
      </c>
      <c r="C10" s="68"/>
      <c r="D10" s="69"/>
      <c r="E10" s="16">
        <v>7</v>
      </c>
      <c r="F10" s="4" t="s">
        <v>4</v>
      </c>
      <c r="G10" s="5">
        <v>0</v>
      </c>
      <c r="H10" s="6">
        <v>56</v>
      </c>
      <c r="I10" s="6">
        <v>0</v>
      </c>
      <c r="J10" s="7">
        <v>0</v>
      </c>
      <c r="K10" s="3">
        <f t="shared" si="0"/>
        <v>56</v>
      </c>
      <c r="L10" s="4" t="s">
        <v>10</v>
      </c>
      <c r="M10" s="3">
        <v>53</v>
      </c>
    </row>
    <row r="11" spans="1:13" ht="19.5" customHeight="1" thickBot="1" thickTop="1">
      <c r="A11" s="27">
        <v>9</v>
      </c>
      <c r="B11" s="68" t="s">
        <v>12</v>
      </c>
      <c r="C11" s="68"/>
      <c r="D11" s="69"/>
      <c r="E11" s="2">
        <v>4</v>
      </c>
      <c r="F11" s="4" t="s">
        <v>1</v>
      </c>
      <c r="G11" s="5">
        <v>28</v>
      </c>
      <c r="H11" s="6">
        <v>28</v>
      </c>
      <c r="I11" s="6">
        <v>0</v>
      </c>
      <c r="J11" s="7">
        <v>0</v>
      </c>
      <c r="K11" s="3">
        <f t="shared" si="0"/>
        <v>56</v>
      </c>
      <c r="L11" s="4" t="s">
        <v>2</v>
      </c>
      <c r="M11" s="3">
        <v>60</v>
      </c>
    </row>
    <row r="12" spans="1:13" ht="19.5" customHeight="1" thickBot="1" thickTop="1">
      <c r="A12" s="27">
        <v>10</v>
      </c>
      <c r="B12" s="68" t="s">
        <v>13</v>
      </c>
      <c r="C12" s="68"/>
      <c r="D12" s="69"/>
      <c r="E12" s="2">
        <v>4</v>
      </c>
      <c r="F12" s="4" t="s">
        <v>1</v>
      </c>
      <c r="G12" s="5">
        <v>28</v>
      </c>
      <c r="H12" s="6">
        <v>28</v>
      </c>
      <c r="I12" s="6">
        <v>0</v>
      </c>
      <c r="J12" s="7">
        <v>0</v>
      </c>
      <c r="K12" s="3">
        <f t="shared" si="0"/>
        <v>56</v>
      </c>
      <c r="L12" s="4" t="s">
        <v>2</v>
      </c>
      <c r="M12" s="3">
        <v>45</v>
      </c>
    </row>
    <row r="13" spans="1:13" ht="19.5" customHeight="1" thickBot="1" thickTop="1">
      <c r="A13" s="27">
        <v>11</v>
      </c>
      <c r="B13" s="68" t="s">
        <v>14</v>
      </c>
      <c r="C13" s="68"/>
      <c r="D13" s="69"/>
      <c r="E13" s="2">
        <v>5</v>
      </c>
      <c r="F13" s="4" t="s">
        <v>4</v>
      </c>
      <c r="G13" s="5">
        <v>42</v>
      </c>
      <c r="H13" s="6">
        <v>0</v>
      </c>
      <c r="I13" s="6">
        <v>42</v>
      </c>
      <c r="J13" s="7">
        <v>0</v>
      </c>
      <c r="K13" s="3">
        <f t="shared" si="0"/>
        <v>84</v>
      </c>
      <c r="L13" s="4" t="s">
        <v>2</v>
      </c>
      <c r="M13" s="3">
        <v>70</v>
      </c>
    </row>
    <row r="14" spans="1:13" ht="19.5" customHeight="1" thickBot="1" thickTop="1">
      <c r="A14" s="27">
        <v>12</v>
      </c>
      <c r="B14" s="68" t="s">
        <v>15</v>
      </c>
      <c r="C14" s="68"/>
      <c r="D14" s="69"/>
      <c r="E14" s="2">
        <v>5</v>
      </c>
      <c r="F14" s="4" t="s">
        <v>1</v>
      </c>
      <c r="G14" s="5">
        <v>28</v>
      </c>
      <c r="H14" s="6">
        <v>28</v>
      </c>
      <c r="I14" s="6">
        <v>0</v>
      </c>
      <c r="J14" s="7">
        <v>0</v>
      </c>
      <c r="K14" s="3">
        <f t="shared" si="0"/>
        <v>56</v>
      </c>
      <c r="L14" s="4" t="s">
        <v>2</v>
      </c>
      <c r="M14" s="3">
        <v>60</v>
      </c>
    </row>
    <row r="15" spans="1:13" ht="19.5" customHeight="1" thickBot="1" thickTop="1">
      <c r="A15" s="27">
        <v>13</v>
      </c>
      <c r="B15" s="68" t="s">
        <v>16</v>
      </c>
      <c r="C15" s="68"/>
      <c r="D15" s="69"/>
      <c r="E15" s="2">
        <v>5</v>
      </c>
      <c r="F15" s="4" t="s">
        <v>1</v>
      </c>
      <c r="G15" s="5">
        <v>28</v>
      </c>
      <c r="H15" s="6">
        <v>28</v>
      </c>
      <c r="I15" s="6">
        <v>0</v>
      </c>
      <c r="J15" s="7">
        <v>0</v>
      </c>
      <c r="K15" s="3">
        <f t="shared" si="0"/>
        <v>56</v>
      </c>
      <c r="L15" s="4" t="s">
        <v>7</v>
      </c>
      <c r="M15" s="3">
        <v>60</v>
      </c>
    </row>
    <row r="16" spans="1:13" ht="19.5" customHeight="1" thickBot="1" thickTop="1">
      <c r="A16" s="27">
        <v>14</v>
      </c>
      <c r="B16" s="68" t="s">
        <v>17</v>
      </c>
      <c r="C16" s="68"/>
      <c r="D16" s="69"/>
      <c r="E16" s="2">
        <v>2</v>
      </c>
      <c r="F16" s="4" t="s">
        <v>4</v>
      </c>
      <c r="G16" s="5">
        <v>14</v>
      </c>
      <c r="H16" s="6">
        <v>14</v>
      </c>
      <c r="I16" s="6">
        <v>0</v>
      </c>
      <c r="J16" s="7">
        <v>0</v>
      </c>
      <c r="K16" s="3">
        <f t="shared" si="0"/>
        <v>28</v>
      </c>
      <c r="L16" s="4" t="s">
        <v>10</v>
      </c>
      <c r="M16" s="3">
        <v>28</v>
      </c>
    </row>
    <row r="17" spans="1:13" ht="19.5" customHeight="1" thickBot="1" thickTop="1">
      <c r="A17" s="27">
        <v>15</v>
      </c>
      <c r="B17" s="68" t="s">
        <v>36</v>
      </c>
      <c r="C17" s="68"/>
      <c r="D17" s="69"/>
      <c r="E17" s="2">
        <v>3</v>
      </c>
      <c r="F17" s="4" t="s">
        <v>1</v>
      </c>
      <c r="G17" s="5">
        <v>28</v>
      </c>
      <c r="H17" s="6">
        <v>0</v>
      </c>
      <c r="I17" s="6">
        <v>14</v>
      </c>
      <c r="J17" s="7">
        <v>0</v>
      </c>
      <c r="K17" s="3">
        <f t="shared" si="0"/>
        <v>42</v>
      </c>
      <c r="L17" s="4" t="s">
        <v>7</v>
      </c>
      <c r="M17" s="3">
        <v>40</v>
      </c>
    </row>
    <row r="18" spans="1:13" ht="19.5" customHeight="1" thickBot="1" thickTop="1">
      <c r="A18" s="27">
        <v>16</v>
      </c>
      <c r="B18" s="68" t="s">
        <v>38</v>
      </c>
      <c r="C18" s="68"/>
      <c r="D18" s="69"/>
      <c r="E18" s="2">
        <v>5</v>
      </c>
      <c r="F18" s="4" t="s">
        <v>1</v>
      </c>
      <c r="G18" s="5">
        <v>28</v>
      </c>
      <c r="H18" s="6">
        <v>0</v>
      </c>
      <c r="I18" s="6">
        <v>28</v>
      </c>
      <c r="J18" s="7">
        <v>0</v>
      </c>
      <c r="K18" s="3">
        <f t="shared" si="0"/>
        <v>56</v>
      </c>
      <c r="L18" s="4" t="s">
        <v>7</v>
      </c>
      <c r="M18" s="3">
        <v>50</v>
      </c>
    </row>
    <row r="19" spans="1:13" ht="19.5" customHeight="1" thickBot="1" thickTop="1">
      <c r="A19" s="27">
        <v>17</v>
      </c>
      <c r="B19" s="68" t="s">
        <v>40</v>
      </c>
      <c r="C19" s="68"/>
      <c r="D19" s="69"/>
      <c r="E19" s="2">
        <v>5</v>
      </c>
      <c r="F19" s="4" t="s">
        <v>4</v>
      </c>
      <c r="G19" s="5">
        <v>28</v>
      </c>
      <c r="H19" s="6">
        <v>14</v>
      </c>
      <c r="I19" s="6">
        <v>14</v>
      </c>
      <c r="J19" s="7">
        <v>0</v>
      </c>
      <c r="K19" s="3">
        <f t="shared" si="0"/>
        <v>56</v>
      </c>
      <c r="L19" s="4" t="s">
        <v>2</v>
      </c>
      <c r="M19" s="3">
        <v>52</v>
      </c>
    </row>
    <row r="20" spans="1:13" ht="19.5" customHeight="1" thickBot="1" thickTop="1">
      <c r="A20" s="27">
        <v>18</v>
      </c>
      <c r="B20" s="68" t="s">
        <v>42</v>
      </c>
      <c r="C20" s="68"/>
      <c r="D20" s="69"/>
      <c r="E20" s="2">
        <v>3</v>
      </c>
      <c r="F20" s="4" t="s">
        <v>4</v>
      </c>
      <c r="G20" s="5">
        <v>28</v>
      </c>
      <c r="H20" s="6">
        <v>14</v>
      </c>
      <c r="I20" s="6">
        <v>0</v>
      </c>
      <c r="J20" s="7">
        <v>0</v>
      </c>
      <c r="K20" s="3">
        <f t="shared" si="0"/>
        <v>42</v>
      </c>
      <c r="L20" s="4" t="s">
        <v>7</v>
      </c>
      <c r="M20" s="3">
        <v>43</v>
      </c>
    </row>
    <row r="21" spans="1:13" ht="19.5" customHeight="1" thickBot="1" thickTop="1">
      <c r="A21" s="27">
        <v>19</v>
      </c>
      <c r="B21" s="68" t="s">
        <v>44</v>
      </c>
      <c r="C21" s="68"/>
      <c r="D21" s="69"/>
      <c r="E21" s="2">
        <v>3</v>
      </c>
      <c r="F21" s="4" t="s">
        <v>1</v>
      </c>
      <c r="G21" s="5">
        <v>28</v>
      </c>
      <c r="H21" s="6">
        <v>0</v>
      </c>
      <c r="I21" s="6">
        <v>14</v>
      </c>
      <c r="J21" s="7">
        <v>0</v>
      </c>
      <c r="K21" s="3">
        <f t="shared" si="0"/>
        <v>42</v>
      </c>
      <c r="L21" s="4" t="s">
        <v>7</v>
      </c>
      <c r="M21" s="3">
        <v>45</v>
      </c>
    </row>
    <row r="22" spans="1:13" ht="19.5" customHeight="1" thickBot="1" thickTop="1">
      <c r="A22" s="27">
        <v>20</v>
      </c>
      <c r="B22" s="68" t="s">
        <v>46</v>
      </c>
      <c r="C22" s="68"/>
      <c r="D22" s="69"/>
      <c r="E22" s="2">
        <v>5</v>
      </c>
      <c r="F22" s="4" t="s">
        <v>4</v>
      </c>
      <c r="G22" s="5">
        <v>42</v>
      </c>
      <c r="H22" s="6">
        <v>42</v>
      </c>
      <c r="I22" s="6">
        <v>0</v>
      </c>
      <c r="J22" s="7">
        <v>0</v>
      </c>
      <c r="K22" s="3">
        <f t="shared" si="0"/>
        <v>84</v>
      </c>
      <c r="L22" s="4" t="s">
        <v>48</v>
      </c>
      <c r="M22" s="3">
        <v>88</v>
      </c>
    </row>
    <row r="23" spans="1:13" ht="19.5" customHeight="1" thickBot="1" thickTop="1">
      <c r="A23" s="27">
        <v>21</v>
      </c>
      <c r="B23" s="68" t="s">
        <v>49</v>
      </c>
      <c r="C23" s="68"/>
      <c r="D23" s="69"/>
      <c r="E23" s="2">
        <v>4</v>
      </c>
      <c r="F23" s="4" t="s">
        <v>1</v>
      </c>
      <c r="G23" s="5">
        <v>14</v>
      </c>
      <c r="H23" s="6">
        <v>0</v>
      </c>
      <c r="I23" s="6">
        <v>28</v>
      </c>
      <c r="J23" s="7">
        <v>0</v>
      </c>
      <c r="K23" s="3">
        <f t="shared" si="0"/>
        <v>42</v>
      </c>
      <c r="L23" s="4" t="s">
        <v>7</v>
      </c>
      <c r="M23" s="3">
        <v>45</v>
      </c>
    </row>
    <row r="24" spans="1:13" ht="19.5" customHeight="1" thickBot="1" thickTop="1">
      <c r="A24" s="27">
        <v>22</v>
      </c>
      <c r="B24" s="68" t="s">
        <v>37</v>
      </c>
      <c r="C24" s="68"/>
      <c r="D24" s="69"/>
      <c r="E24" s="2">
        <v>3</v>
      </c>
      <c r="F24" s="4" t="s">
        <v>4</v>
      </c>
      <c r="G24" s="5">
        <v>14</v>
      </c>
      <c r="H24" s="6">
        <v>0</v>
      </c>
      <c r="I24" s="6">
        <v>14</v>
      </c>
      <c r="J24" s="7">
        <v>0</v>
      </c>
      <c r="K24" s="3">
        <f t="shared" si="0"/>
        <v>28</v>
      </c>
      <c r="L24" s="4" t="s">
        <v>7</v>
      </c>
      <c r="M24" s="3">
        <v>25</v>
      </c>
    </row>
    <row r="25" spans="1:13" ht="19.5" customHeight="1" thickBot="1" thickTop="1">
      <c r="A25" s="27">
        <v>23</v>
      </c>
      <c r="B25" s="68" t="s">
        <v>39</v>
      </c>
      <c r="C25" s="68"/>
      <c r="D25" s="69"/>
      <c r="E25" s="2">
        <v>4</v>
      </c>
      <c r="F25" s="4" t="s">
        <v>4</v>
      </c>
      <c r="G25" s="5">
        <v>28</v>
      </c>
      <c r="H25" s="6">
        <v>0</v>
      </c>
      <c r="I25" s="6">
        <v>28</v>
      </c>
      <c r="J25" s="7">
        <v>0</v>
      </c>
      <c r="K25" s="3">
        <f t="shared" si="0"/>
        <v>56</v>
      </c>
      <c r="L25" s="4" t="s">
        <v>7</v>
      </c>
      <c r="M25" s="3">
        <v>50</v>
      </c>
    </row>
    <row r="26" spans="1:13" ht="19.5" customHeight="1" thickBot="1" thickTop="1">
      <c r="A26" s="27">
        <v>24</v>
      </c>
      <c r="B26" s="68" t="s">
        <v>41</v>
      </c>
      <c r="C26" s="68"/>
      <c r="D26" s="69"/>
      <c r="E26" s="2">
        <v>3</v>
      </c>
      <c r="F26" s="4" t="s">
        <v>1</v>
      </c>
      <c r="G26" s="5">
        <v>14</v>
      </c>
      <c r="H26" s="6">
        <v>0</v>
      </c>
      <c r="I26" s="6">
        <v>14</v>
      </c>
      <c r="J26" s="7">
        <v>0</v>
      </c>
      <c r="K26" s="3">
        <f t="shared" si="0"/>
        <v>28</v>
      </c>
      <c r="L26" s="4" t="s">
        <v>7</v>
      </c>
      <c r="M26" s="3">
        <v>60</v>
      </c>
    </row>
    <row r="27" spans="1:13" ht="19.5" customHeight="1" thickBot="1" thickTop="1">
      <c r="A27" s="27">
        <v>25</v>
      </c>
      <c r="B27" s="68" t="s">
        <v>43</v>
      </c>
      <c r="C27" s="68"/>
      <c r="D27" s="69"/>
      <c r="E27" s="2">
        <v>5</v>
      </c>
      <c r="F27" s="4" t="s">
        <v>1</v>
      </c>
      <c r="G27" s="5">
        <v>28</v>
      </c>
      <c r="H27" s="6">
        <v>28</v>
      </c>
      <c r="I27" s="6">
        <v>0</v>
      </c>
      <c r="J27" s="7">
        <v>0</v>
      </c>
      <c r="K27" s="3">
        <f t="shared" si="0"/>
        <v>56</v>
      </c>
      <c r="L27" s="4" t="s">
        <v>7</v>
      </c>
      <c r="M27" s="3">
        <v>58</v>
      </c>
    </row>
    <row r="28" spans="1:13" ht="19.5" customHeight="1" thickBot="1" thickTop="1">
      <c r="A28" s="27">
        <v>26</v>
      </c>
      <c r="B28" s="68" t="s">
        <v>45</v>
      </c>
      <c r="C28" s="68"/>
      <c r="D28" s="69"/>
      <c r="E28" s="2">
        <v>4</v>
      </c>
      <c r="F28" s="4" t="s">
        <v>1</v>
      </c>
      <c r="G28" s="5">
        <v>28</v>
      </c>
      <c r="H28" s="6">
        <v>14</v>
      </c>
      <c r="I28" s="6">
        <v>0</v>
      </c>
      <c r="J28" s="7">
        <v>0</v>
      </c>
      <c r="K28" s="3">
        <f t="shared" si="0"/>
        <v>42</v>
      </c>
      <c r="L28" s="4" t="s">
        <v>7</v>
      </c>
      <c r="M28" s="3">
        <v>45</v>
      </c>
    </row>
    <row r="29" spans="1:13" ht="19.5" customHeight="1" thickBot="1" thickTop="1">
      <c r="A29" s="27">
        <v>27</v>
      </c>
      <c r="B29" s="68" t="s">
        <v>47</v>
      </c>
      <c r="C29" s="68"/>
      <c r="D29" s="69"/>
      <c r="E29" s="2">
        <v>4</v>
      </c>
      <c r="F29" s="4" t="s">
        <v>4</v>
      </c>
      <c r="G29" s="5">
        <v>28</v>
      </c>
      <c r="H29" s="6">
        <v>28</v>
      </c>
      <c r="I29" s="6">
        <v>0</v>
      </c>
      <c r="J29" s="7">
        <v>0</v>
      </c>
      <c r="K29" s="3">
        <f t="shared" si="0"/>
        <v>56</v>
      </c>
      <c r="L29" s="4" t="s">
        <v>7</v>
      </c>
      <c r="M29" s="3">
        <v>60</v>
      </c>
    </row>
    <row r="30" spans="1:13" ht="19.5" customHeight="1" thickBot="1" thickTop="1">
      <c r="A30" s="27">
        <v>28</v>
      </c>
      <c r="B30" s="68" t="s">
        <v>50</v>
      </c>
      <c r="C30" s="68"/>
      <c r="D30" s="69"/>
      <c r="E30" s="2">
        <v>4</v>
      </c>
      <c r="F30" s="4" t="s">
        <v>1</v>
      </c>
      <c r="G30" s="5">
        <v>42</v>
      </c>
      <c r="H30" s="6">
        <v>28</v>
      </c>
      <c r="I30" s="6">
        <v>0</v>
      </c>
      <c r="J30" s="7">
        <v>0</v>
      </c>
      <c r="K30" s="3">
        <f t="shared" si="0"/>
        <v>70</v>
      </c>
      <c r="L30" s="4" t="s">
        <v>7</v>
      </c>
      <c r="M30" s="3">
        <v>65</v>
      </c>
    </row>
    <row r="31" spans="1:13" ht="19.5" customHeight="1" thickBot="1" thickTop="1">
      <c r="A31" s="27">
        <v>29</v>
      </c>
      <c r="B31" s="68" t="s">
        <v>76</v>
      </c>
      <c r="C31" s="68"/>
      <c r="D31" s="69"/>
      <c r="E31" s="16">
        <v>8</v>
      </c>
      <c r="F31" s="4" t="s">
        <v>64</v>
      </c>
      <c r="G31" s="5"/>
      <c r="H31" s="6"/>
      <c r="I31" s="6"/>
      <c r="J31" s="7">
        <v>240</v>
      </c>
      <c r="K31" s="3">
        <f t="shared" si="0"/>
        <v>240</v>
      </c>
      <c r="L31" s="4"/>
      <c r="M31" s="3"/>
    </row>
    <row r="32" spans="1:13" ht="19.5" customHeight="1" thickBot="1" thickTop="1">
      <c r="A32" s="27">
        <v>30</v>
      </c>
      <c r="B32" s="67" t="s">
        <v>53</v>
      </c>
      <c r="C32" s="68"/>
      <c r="D32" s="69"/>
      <c r="E32" s="2">
        <v>5</v>
      </c>
      <c r="F32" s="4" t="s">
        <v>1</v>
      </c>
      <c r="G32" s="5">
        <v>28</v>
      </c>
      <c r="H32" s="6">
        <v>0</v>
      </c>
      <c r="I32" s="6">
        <v>0</v>
      </c>
      <c r="J32" s="7">
        <v>28</v>
      </c>
      <c r="K32" s="3">
        <f t="shared" si="0"/>
        <v>56</v>
      </c>
      <c r="L32" s="4" t="s">
        <v>7</v>
      </c>
      <c r="M32" s="3">
        <v>60</v>
      </c>
    </row>
    <row r="33" spans="1:13" ht="19.5" customHeight="1" thickBot="1" thickTop="1">
      <c r="A33" s="27">
        <v>31</v>
      </c>
      <c r="B33" s="67" t="s">
        <v>56</v>
      </c>
      <c r="C33" s="68"/>
      <c r="D33" s="69"/>
      <c r="E33" s="2">
        <v>4</v>
      </c>
      <c r="F33" s="4" t="s">
        <v>4</v>
      </c>
      <c r="G33" s="5">
        <v>28</v>
      </c>
      <c r="H33" s="6">
        <v>28</v>
      </c>
      <c r="I33" s="6">
        <v>0</v>
      </c>
      <c r="J33" s="7">
        <v>0</v>
      </c>
      <c r="K33" s="3">
        <f t="shared" si="0"/>
        <v>56</v>
      </c>
      <c r="L33" s="4" t="s">
        <v>7</v>
      </c>
      <c r="M33" s="3">
        <v>60</v>
      </c>
    </row>
    <row r="34" spans="1:13" ht="19.5" customHeight="1" thickBot="1" thickTop="1">
      <c r="A34" s="27">
        <v>32</v>
      </c>
      <c r="B34" s="67" t="s">
        <v>58</v>
      </c>
      <c r="C34" s="68"/>
      <c r="D34" s="69"/>
      <c r="E34" s="2">
        <v>4</v>
      </c>
      <c r="F34" s="4" t="s">
        <v>1</v>
      </c>
      <c r="G34" s="5">
        <v>28</v>
      </c>
      <c r="H34" s="6">
        <v>0</v>
      </c>
      <c r="I34" s="6">
        <v>0</v>
      </c>
      <c r="J34" s="7">
        <v>28</v>
      </c>
      <c r="K34" s="3">
        <f t="shared" si="0"/>
        <v>56</v>
      </c>
      <c r="L34" s="4" t="s">
        <v>55</v>
      </c>
      <c r="M34" s="3">
        <v>60</v>
      </c>
    </row>
    <row r="35" spans="1:13" ht="19.5" customHeight="1" thickBot="1" thickTop="1">
      <c r="A35" s="27">
        <v>33</v>
      </c>
      <c r="B35" s="67" t="s">
        <v>60</v>
      </c>
      <c r="C35" s="68"/>
      <c r="D35" s="69"/>
      <c r="E35" s="2">
        <v>4</v>
      </c>
      <c r="F35" s="4" t="s">
        <v>1</v>
      </c>
      <c r="G35" s="5">
        <v>28</v>
      </c>
      <c r="H35" s="6">
        <v>0</v>
      </c>
      <c r="I35" s="6">
        <v>0</v>
      </c>
      <c r="J35" s="7">
        <v>28</v>
      </c>
      <c r="K35" s="3">
        <f aca="true" t="shared" si="1" ref="K35:K58">SUM(G35:J35)</f>
        <v>56</v>
      </c>
      <c r="L35" s="4" t="s">
        <v>7</v>
      </c>
      <c r="M35" s="3">
        <v>60</v>
      </c>
    </row>
    <row r="36" spans="1:13" ht="19.5" customHeight="1" thickBot="1" thickTop="1">
      <c r="A36" s="27">
        <v>34</v>
      </c>
      <c r="B36" s="67" t="s">
        <v>75</v>
      </c>
      <c r="C36" s="68"/>
      <c r="D36" s="69"/>
      <c r="E36" s="2">
        <v>3</v>
      </c>
      <c r="F36" s="4" t="s">
        <v>4</v>
      </c>
      <c r="G36" s="5">
        <v>28</v>
      </c>
      <c r="H36" s="6">
        <v>28</v>
      </c>
      <c r="I36" s="6">
        <v>0</v>
      </c>
      <c r="J36" s="7">
        <v>0</v>
      </c>
      <c r="K36" s="3">
        <f t="shared" si="1"/>
        <v>56</v>
      </c>
      <c r="L36" s="4" t="s">
        <v>7</v>
      </c>
      <c r="M36" s="3">
        <v>60</v>
      </c>
    </row>
    <row r="37" spans="1:13" ht="19.5" customHeight="1" thickBot="1" thickTop="1">
      <c r="A37" s="27">
        <v>35</v>
      </c>
      <c r="B37" s="75" t="s">
        <v>105</v>
      </c>
      <c r="C37" s="76"/>
      <c r="D37" s="77"/>
      <c r="E37" s="2">
        <v>4</v>
      </c>
      <c r="F37" s="4" t="s">
        <v>1</v>
      </c>
      <c r="G37" s="5">
        <v>28</v>
      </c>
      <c r="H37" s="6">
        <v>0</v>
      </c>
      <c r="I37" s="6">
        <v>14</v>
      </c>
      <c r="J37" s="7">
        <v>0</v>
      </c>
      <c r="K37" s="3">
        <f t="shared" si="1"/>
        <v>42</v>
      </c>
      <c r="L37" s="4" t="s">
        <v>55</v>
      </c>
      <c r="M37" s="3">
        <v>45</v>
      </c>
    </row>
    <row r="38" spans="1:13" ht="19.5" customHeight="1" thickBot="1" thickTop="1">
      <c r="A38" s="27">
        <v>36</v>
      </c>
      <c r="B38" s="75" t="s">
        <v>106</v>
      </c>
      <c r="C38" s="76"/>
      <c r="D38" s="77"/>
      <c r="E38" s="2">
        <v>3</v>
      </c>
      <c r="F38" s="4" t="s">
        <v>4</v>
      </c>
      <c r="G38" s="5">
        <v>28</v>
      </c>
      <c r="H38" s="6">
        <v>0</v>
      </c>
      <c r="I38" s="6">
        <v>14</v>
      </c>
      <c r="J38" s="7">
        <v>0</v>
      </c>
      <c r="K38" s="3">
        <f t="shared" si="1"/>
        <v>42</v>
      </c>
      <c r="L38" s="4" t="s">
        <v>55</v>
      </c>
      <c r="M38" s="3">
        <v>45</v>
      </c>
    </row>
    <row r="39" spans="1:13" ht="19.5" customHeight="1" thickBot="1" thickTop="1">
      <c r="A39" s="27">
        <v>37</v>
      </c>
      <c r="B39" s="67" t="s">
        <v>54</v>
      </c>
      <c r="C39" s="68"/>
      <c r="D39" s="69"/>
      <c r="E39" s="2">
        <v>4</v>
      </c>
      <c r="F39" s="4" t="s">
        <v>1</v>
      </c>
      <c r="G39" s="5">
        <v>28</v>
      </c>
      <c r="H39" s="6">
        <v>0</v>
      </c>
      <c r="I39" s="6">
        <v>0</v>
      </c>
      <c r="J39" s="7">
        <v>28</v>
      </c>
      <c r="K39" s="3">
        <f t="shared" si="1"/>
        <v>56</v>
      </c>
      <c r="L39" s="4" t="s">
        <v>55</v>
      </c>
      <c r="M39" s="3">
        <v>60</v>
      </c>
    </row>
    <row r="40" spans="1:13" ht="19.5" customHeight="1" thickBot="1" thickTop="1">
      <c r="A40" s="27">
        <v>38</v>
      </c>
      <c r="B40" s="67" t="s">
        <v>73</v>
      </c>
      <c r="C40" s="68"/>
      <c r="D40" s="69"/>
      <c r="E40" s="2">
        <v>3</v>
      </c>
      <c r="F40" s="4" t="s">
        <v>4</v>
      </c>
      <c r="G40" s="5">
        <v>28</v>
      </c>
      <c r="H40" s="6">
        <v>28</v>
      </c>
      <c r="I40" s="6">
        <v>0</v>
      </c>
      <c r="J40" s="7">
        <v>0</v>
      </c>
      <c r="K40" s="3">
        <f t="shared" si="1"/>
        <v>56</v>
      </c>
      <c r="L40" s="4" t="s">
        <v>7</v>
      </c>
      <c r="M40" s="3">
        <v>45</v>
      </c>
    </row>
    <row r="41" spans="1:13" ht="19.5" customHeight="1" thickBot="1" thickTop="1">
      <c r="A41" s="27">
        <v>39</v>
      </c>
      <c r="B41" s="67" t="s">
        <v>74</v>
      </c>
      <c r="C41" s="68"/>
      <c r="D41" s="69"/>
      <c r="E41" s="2">
        <v>4</v>
      </c>
      <c r="F41" s="4" t="s">
        <v>1</v>
      </c>
      <c r="G41" s="5">
        <v>28</v>
      </c>
      <c r="H41" s="6">
        <v>0</v>
      </c>
      <c r="I41" s="6">
        <v>28</v>
      </c>
      <c r="J41" s="7">
        <v>0</v>
      </c>
      <c r="K41" s="3">
        <f t="shared" si="1"/>
        <v>56</v>
      </c>
      <c r="L41" s="4" t="s">
        <v>7</v>
      </c>
      <c r="M41" s="3">
        <v>60</v>
      </c>
    </row>
    <row r="42" spans="1:13" ht="19.5" customHeight="1" thickBot="1" thickTop="1">
      <c r="A42" s="27">
        <v>40</v>
      </c>
      <c r="B42" s="67" t="s">
        <v>61</v>
      </c>
      <c r="C42" s="68"/>
      <c r="D42" s="69"/>
      <c r="E42" s="2">
        <v>4</v>
      </c>
      <c r="F42" s="4" t="s">
        <v>1</v>
      </c>
      <c r="G42" s="5">
        <v>42</v>
      </c>
      <c r="H42" s="6">
        <v>0</v>
      </c>
      <c r="I42" s="6">
        <v>14</v>
      </c>
      <c r="J42" s="7">
        <v>21</v>
      </c>
      <c r="K42" s="3">
        <f t="shared" si="1"/>
        <v>77</v>
      </c>
      <c r="L42" s="4" t="s">
        <v>7</v>
      </c>
      <c r="M42" s="3">
        <v>83</v>
      </c>
    </row>
    <row r="43" spans="1:13" ht="19.5" customHeight="1" thickBot="1" thickTop="1">
      <c r="A43" s="27">
        <v>41</v>
      </c>
      <c r="B43" s="71" t="s">
        <v>107</v>
      </c>
      <c r="C43" s="72"/>
      <c r="D43" s="73"/>
      <c r="E43" s="2">
        <v>4</v>
      </c>
      <c r="F43" s="4" t="s">
        <v>1</v>
      </c>
      <c r="G43" s="5">
        <v>28</v>
      </c>
      <c r="H43" s="6">
        <v>0</v>
      </c>
      <c r="I43" s="6">
        <v>21</v>
      </c>
      <c r="J43" s="7">
        <v>0</v>
      </c>
      <c r="K43" s="3">
        <f t="shared" si="1"/>
        <v>49</v>
      </c>
      <c r="L43" s="4" t="s">
        <v>55</v>
      </c>
      <c r="M43" s="3">
        <v>53</v>
      </c>
    </row>
    <row r="44" spans="1:13" ht="19.5" customHeight="1" thickBot="1" thickTop="1">
      <c r="A44" s="27">
        <v>42</v>
      </c>
      <c r="B44" s="71" t="s">
        <v>108</v>
      </c>
      <c r="C44" s="72"/>
      <c r="D44" s="73"/>
      <c r="E44" s="2">
        <v>4</v>
      </c>
      <c r="F44" s="4" t="s">
        <v>4</v>
      </c>
      <c r="G44" s="5">
        <v>28</v>
      </c>
      <c r="H44" s="6">
        <v>0</v>
      </c>
      <c r="I44" s="6">
        <v>28</v>
      </c>
      <c r="J44" s="7">
        <v>0</v>
      </c>
      <c r="K44" s="3">
        <f t="shared" si="1"/>
        <v>56</v>
      </c>
      <c r="L44" s="4" t="s">
        <v>55</v>
      </c>
      <c r="M44" s="3">
        <v>60</v>
      </c>
    </row>
    <row r="45" spans="1:13" ht="19.5" customHeight="1" thickBot="1" thickTop="1">
      <c r="A45" s="27">
        <v>43</v>
      </c>
      <c r="B45" s="71" t="s">
        <v>109</v>
      </c>
      <c r="C45" s="72"/>
      <c r="D45" s="73"/>
      <c r="E45" s="2">
        <v>4</v>
      </c>
      <c r="F45" s="4" t="s">
        <v>4</v>
      </c>
      <c r="G45" s="5">
        <v>28</v>
      </c>
      <c r="H45" s="6">
        <v>0</v>
      </c>
      <c r="I45" s="6">
        <v>28</v>
      </c>
      <c r="J45" s="7">
        <v>0</v>
      </c>
      <c r="K45" s="3">
        <f t="shared" si="1"/>
        <v>56</v>
      </c>
      <c r="L45" s="4" t="s">
        <v>55</v>
      </c>
      <c r="M45" s="3">
        <v>60</v>
      </c>
    </row>
    <row r="46" spans="1:13" ht="19.5" customHeight="1" thickBot="1" thickTop="1">
      <c r="A46" s="27">
        <v>44</v>
      </c>
      <c r="B46" s="71" t="s">
        <v>65</v>
      </c>
      <c r="C46" s="72"/>
      <c r="D46" s="73"/>
      <c r="E46" s="2">
        <v>5</v>
      </c>
      <c r="F46" s="4" t="s">
        <v>1</v>
      </c>
      <c r="G46" s="5">
        <v>28</v>
      </c>
      <c r="H46" s="6">
        <v>0</v>
      </c>
      <c r="I46" s="6">
        <v>0</v>
      </c>
      <c r="J46" s="7">
        <v>28</v>
      </c>
      <c r="K46" s="3">
        <f t="shared" si="1"/>
        <v>56</v>
      </c>
      <c r="L46" s="4" t="s">
        <v>7</v>
      </c>
      <c r="M46" s="3">
        <v>45</v>
      </c>
    </row>
    <row r="47" spans="1:13" ht="19.5" customHeight="1" thickBot="1" thickTop="1">
      <c r="A47" s="27">
        <v>45</v>
      </c>
      <c r="B47" s="71" t="s">
        <v>66</v>
      </c>
      <c r="C47" s="72"/>
      <c r="D47" s="73"/>
      <c r="E47" s="2">
        <v>5</v>
      </c>
      <c r="F47" s="4" t="s">
        <v>1</v>
      </c>
      <c r="G47" s="5">
        <v>28</v>
      </c>
      <c r="H47" s="6">
        <v>0</v>
      </c>
      <c r="I47" s="6">
        <v>0</v>
      </c>
      <c r="J47" s="7">
        <v>28</v>
      </c>
      <c r="K47" s="3">
        <f t="shared" si="1"/>
        <v>56</v>
      </c>
      <c r="L47" s="4" t="s">
        <v>7</v>
      </c>
      <c r="M47" s="3">
        <v>50</v>
      </c>
    </row>
    <row r="48" spans="1:13" ht="19.5" customHeight="1" thickBot="1" thickTop="1">
      <c r="A48" s="27">
        <v>46</v>
      </c>
      <c r="B48" s="71" t="s">
        <v>110</v>
      </c>
      <c r="C48" s="72"/>
      <c r="D48" s="73"/>
      <c r="E48" s="2">
        <v>4</v>
      </c>
      <c r="F48" s="4" t="s">
        <v>4</v>
      </c>
      <c r="G48" s="5">
        <v>28</v>
      </c>
      <c r="H48" s="6">
        <v>0</v>
      </c>
      <c r="I48" s="6">
        <v>28</v>
      </c>
      <c r="J48" s="7">
        <v>0</v>
      </c>
      <c r="K48" s="3">
        <f t="shared" si="1"/>
        <v>56</v>
      </c>
      <c r="L48" s="4" t="s">
        <v>55</v>
      </c>
      <c r="M48" s="3">
        <v>55</v>
      </c>
    </row>
    <row r="49" spans="1:13" ht="19.5" customHeight="1" thickBot="1" thickTop="1">
      <c r="A49" s="27">
        <v>47</v>
      </c>
      <c r="B49" s="71" t="s">
        <v>111</v>
      </c>
      <c r="C49" s="72"/>
      <c r="D49" s="73"/>
      <c r="E49" s="2">
        <v>4</v>
      </c>
      <c r="F49" s="4" t="s">
        <v>4</v>
      </c>
      <c r="G49" s="5">
        <v>28</v>
      </c>
      <c r="H49" s="6">
        <v>0</v>
      </c>
      <c r="I49" s="6">
        <v>28</v>
      </c>
      <c r="J49" s="7">
        <v>0</v>
      </c>
      <c r="K49" s="3">
        <f t="shared" si="1"/>
        <v>56</v>
      </c>
      <c r="L49" s="4" t="s">
        <v>55</v>
      </c>
      <c r="M49" s="3">
        <v>55</v>
      </c>
    </row>
    <row r="50" spans="1:13" ht="19.5" customHeight="1" thickBot="1" thickTop="1">
      <c r="A50" s="27">
        <v>48</v>
      </c>
      <c r="B50" s="71" t="s">
        <v>112</v>
      </c>
      <c r="C50" s="72"/>
      <c r="D50" s="73"/>
      <c r="E50" s="2">
        <v>4</v>
      </c>
      <c r="F50" s="4" t="s">
        <v>1</v>
      </c>
      <c r="G50" s="5">
        <v>28</v>
      </c>
      <c r="H50" s="6">
        <v>0</v>
      </c>
      <c r="I50" s="6">
        <v>0</v>
      </c>
      <c r="J50" s="7">
        <v>28</v>
      </c>
      <c r="K50" s="3">
        <f t="shared" si="1"/>
        <v>56</v>
      </c>
      <c r="L50" s="4" t="s">
        <v>55</v>
      </c>
      <c r="M50" s="3">
        <v>55</v>
      </c>
    </row>
    <row r="51" spans="1:13" ht="19.5" customHeight="1" thickBot="1" thickTop="1">
      <c r="A51" s="27">
        <v>49</v>
      </c>
      <c r="B51" s="71" t="s">
        <v>113</v>
      </c>
      <c r="C51" s="72"/>
      <c r="D51" s="73"/>
      <c r="E51" s="2">
        <v>4</v>
      </c>
      <c r="F51" s="4" t="s">
        <v>1</v>
      </c>
      <c r="G51" s="5">
        <v>35</v>
      </c>
      <c r="H51" s="6">
        <v>0</v>
      </c>
      <c r="I51" s="6">
        <v>28</v>
      </c>
      <c r="J51" s="7">
        <v>0</v>
      </c>
      <c r="K51" s="3">
        <f t="shared" si="1"/>
        <v>63</v>
      </c>
      <c r="L51" s="4" t="s">
        <v>55</v>
      </c>
      <c r="M51" s="3">
        <v>50</v>
      </c>
    </row>
    <row r="52" spans="1:13" ht="19.5" customHeight="1" thickBot="1" thickTop="1">
      <c r="A52" s="27">
        <v>50</v>
      </c>
      <c r="B52" s="71" t="s">
        <v>114</v>
      </c>
      <c r="C52" s="72"/>
      <c r="D52" s="73"/>
      <c r="E52" s="2">
        <v>4</v>
      </c>
      <c r="F52" s="4" t="s">
        <v>4</v>
      </c>
      <c r="G52" s="5">
        <v>21</v>
      </c>
      <c r="H52" s="6">
        <v>0</v>
      </c>
      <c r="I52" s="6">
        <v>28</v>
      </c>
      <c r="J52" s="7">
        <v>0</v>
      </c>
      <c r="K52" s="3">
        <f t="shared" si="1"/>
        <v>49</v>
      </c>
      <c r="L52" s="4" t="s">
        <v>55</v>
      </c>
      <c r="M52" s="3">
        <v>50</v>
      </c>
    </row>
    <row r="53" spans="1:13" ht="19.5" customHeight="1" thickBot="1" thickTop="1">
      <c r="A53" s="27">
        <v>51</v>
      </c>
      <c r="B53" s="71" t="s">
        <v>115</v>
      </c>
      <c r="C53" s="72"/>
      <c r="D53" s="73"/>
      <c r="E53" s="2">
        <v>3</v>
      </c>
      <c r="F53" s="4" t="s">
        <v>1</v>
      </c>
      <c r="G53" s="5">
        <v>28</v>
      </c>
      <c r="H53" s="6">
        <v>0</v>
      </c>
      <c r="I53" s="6">
        <v>14</v>
      </c>
      <c r="J53" s="7">
        <v>0</v>
      </c>
      <c r="K53" s="3">
        <f t="shared" si="1"/>
        <v>42</v>
      </c>
      <c r="L53" s="4" t="s">
        <v>55</v>
      </c>
      <c r="M53" s="3">
        <v>45</v>
      </c>
    </row>
    <row r="54" spans="1:13" ht="19.5" customHeight="1" thickBot="1" thickTop="1">
      <c r="A54" s="27">
        <v>52</v>
      </c>
      <c r="B54" s="71" t="s">
        <v>116</v>
      </c>
      <c r="C54" s="72"/>
      <c r="D54" s="73"/>
      <c r="E54" s="2">
        <v>4</v>
      </c>
      <c r="F54" s="4" t="s">
        <v>1</v>
      </c>
      <c r="G54" s="5">
        <v>28</v>
      </c>
      <c r="H54" s="6">
        <v>0</v>
      </c>
      <c r="I54" s="6">
        <v>14</v>
      </c>
      <c r="J54" s="7">
        <v>0</v>
      </c>
      <c r="K54" s="3">
        <f t="shared" si="1"/>
        <v>42</v>
      </c>
      <c r="L54" s="4" t="s">
        <v>55</v>
      </c>
      <c r="M54" s="3">
        <v>45</v>
      </c>
    </row>
    <row r="55" spans="1:13" ht="19.5" customHeight="1" thickBot="1" thickTop="1">
      <c r="A55" s="27">
        <v>53</v>
      </c>
      <c r="B55" s="71" t="s">
        <v>117</v>
      </c>
      <c r="C55" s="72"/>
      <c r="D55" s="73"/>
      <c r="E55" s="2">
        <v>3</v>
      </c>
      <c r="F55" s="4" t="s">
        <v>1</v>
      </c>
      <c r="G55" s="5">
        <v>28</v>
      </c>
      <c r="H55" s="6">
        <v>0</v>
      </c>
      <c r="I55" s="6">
        <v>14</v>
      </c>
      <c r="J55" s="7">
        <v>0</v>
      </c>
      <c r="K55" s="3">
        <f t="shared" si="1"/>
        <v>42</v>
      </c>
      <c r="L55" s="4" t="s">
        <v>55</v>
      </c>
      <c r="M55" s="3">
        <v>45</v>
      </c>
    </row>
    <row r="56" spans="1:13" ht="19.5" customHeight="1" thickBot="1" thickTop="1">
      <c r="A56" s="27">
        <v>54</v>
      </c>
      <c r="B56" s="71" t="s">
        <v>118</v>
      </c>
      <c r="C56" s="72"/>
      <c r="D56" s="73"/>
      <c r="E56" s="2">
        <v>5</v>
      </c>
      <c r="F56" s="4" t="s">
        <v>1</v>
      </c>
      <c r="G56" s="5">
        <v>28</v>
      </c>
      <c r="H56" s="6">
        <v>0</v>
      </c>
      <c r="I56" s="6">
        <v>28</v>
      </c>
      <c r="J56" s="7">
        <v>0</v>
      </c>
      <c r="K56" s="3">
        <f t="shared" si="1"/>
        <v>56</v>
      </c>
      <c r="L56" s="4" t="s">
        <v>55</v>
      </c>
      <c r="M56" s="3">
        <v>60</v>
      </c>
    </row>
    <row r="57" spans="1:13" ht="19.5" customHeight="1" thickBot="1" thickTop="1">
      <c r="A57" s="27">
        <v>55</v>
      </c>
      <c r="B57" s="67" t="s">
        <v>67</v>
      </c>
      <c r="C57" s="68"/>
      <c r="D57" s="69"/>
      <c r="E57" s="2">
        <v>5</v>
      </c>
      <c r="F57" s="4" t="s">
        <v>4</v>
      </c>
      <c r="G57" s="5"/>
      <c r="H57" s="6"/>
      <c r="I57" s="10"/>
      <c r="J57" s="11">
        <v>182</v>
      </c>
      <c r="K57" s="3">
        <f t="shared" si="1"/>
        <v>182</v>
      </c>
      <c r="L57" s="4"/>
      <c r="M57" s="3"/>
    </row>
    <row r="58" spans="1:13" ht="19.5" customHeight="1" thickBot="1" thickTop="1">
      <c r="A58" s="27">
        <v>56</v>
      </c>
      <c r="B58" s="67" t="s">
        <v>68</v>
      </c>
      <c r="C58" s="68"/>
      <c r="D58" s="69"/>
      <c r="E58" s="2">
        <v>10</v>
      </c>
      <c r="F58" s="4" t="s">
        <v>1</v>
      </c>
      <c r="G58" s="17"/>
      <c r="H58" s="19"/>
      <c r="I58" s="19"/>
      <c r="J58" s="20">
        <v>0</v>
      </c>
      <c r="K58" s="3">
        <f t="shared" si="1"/>
        <v>0</v>
      </c>
      <c r="L58" s="4"/>
      <c r="M58" s="3"/>
    </row>
    <row r="59" spans="4:13" ht="13.5" thickTop="1">
      <c r="D59" s="15" t="s">
        <v>72</v>
      </c>
      <c r="E59" s="22">
        <f>SUM(E3:E58)</f>
        <v>240</v>
      </c>
      <c r="G59" s="74">
        <f>SUM(G3:G58)</f>
        <v>1442</v>
      </c>
      <c r="H59" s="18">
        <f>SUM(H3:H58)</f>
        <v>588</v>
      </c>
      <c r="I59" s="18">
        <f>SUM(I3:I58)</f>
        <v>595</v>
      </c>
      <c r="J59" s="18">
        <f>SUM(J3:J58)</f>
        <v>639</v>
      </c>
      <c r="K59" s="24"/>
      <c r="M59">
        <f>SUM(M3:M58)</f>
        <v>2852</v>
      </c>
    </row>
    <row r="60" spans="5:11" ht="12.75">
      <c r="E60" t="s">
        <v>78</v>
      </c>
      <c r="F60">
        <f>COUNTIF(F3:F58,"E")</f>
        <v>33</v>
      </c>
      <c r="G60" s="74"/>
      <c r="H60" s="74">
        <f>SUM(H59:J59)</f>
        <v>1822</v>
      </c>
      <c r="I60" s="74"/>
      <c r="J60" s="74"/>
      <c r="K60" s="25"/>
    </row>
    <row r="61" spans="5:13" ht="12.75">
      <c r="E61" t="s">
        <v>77</v>
      </c>
      <c r="F61">
        <f>COUNTIF(F3:F58,"D")</f>
        <v>22</v>
      </c>
      <c r="G61" s="70">
        <f>SUM(G59,H60)</f>
        <v>3264</v>
      </c>
      <c r="H61" s="70"/>
      <c r="I61" s="70"/>
      <c r="J61" s="70"/>
      <c r="K61" s="26">
        <f>SUM(K3:K58)</f>
        <v>3264</v>
      </c>
      <c r="L61">
        <f>COUNTIF(L3:L58,"DF")</f>
        <v>10</v>
      </c>
      <c r="M61" t="s">
        <v>2</v>
      </c>
    </row>
    <row r="62" spans="5:13" ht="12.75">
      <c r="E62" t="s">
        <v>79</v>
      </c>
      <c r="F62">
        <v>1</v>
      </c>
      <c r="L62">
        <f>COUNTIF(L3:L58,"DD")</f>
        <v>23</v>
      </c>
      <c r="M62" t="s">
        <v>84</v>
      </c>
    </row>
    <row r="63" spans="5:13" ht="12.75">
      <c r="E63" t="s">
        <v>80</v>
      </c>
      <c r="L63">
        <f>COUNTIF(L3:L58,"DC")</f>
        <v>3</v>
      </c>
      <c r="M63" t="s">
        <v>85</v>
      </c>
    </row>
    <row r="64" spans="5:13" ht="12.75">
      <c r="E64" t="s">
        <v>82</v>
      </c>
      <c r="L64">
        <f>COUNTIF(L3:L58,"DS")</f>
        <v>16</v>
      </c>
      <c r="M64" t="s">
        <v>55</v>
      </c>
    </row>
    <row r="65" spans="5:13" ht="12.75">
      <c r="E65" t="s">
        <v>81</v>
      </c>
      <c r="L65" s="21">
        <f>SUM(L61:L64)</f>
        <v>52</v>
      </c>
      <c r="M65" s="21" t="s">
        <v>83</v>
      </c>
    </row>
  </sheetData>
  <sheetProtection/>
  <mergeCells count="59">
    <mergeCell ref="B4:D4"/>
    <mergeCell ref="B3:D3"/>
    <mergeCell ref="B17:D17"/>
    <mergeCell ref="B12:D12"/>
    <mergeCell ref="B13:D13"/>
    <mergeCell ref="B14:D14"/>
    <mergeCell ref="B15:D15"/>
    <mergeCell ref="G61:J61"/>
    <mergeCell ref="B52:D52"/>
    <mergeCell ref="B5:D5"/>
    <mergeCell ref="B6:D6"/>
    <mergeCell ref="B8:D8"/>
    <mergeCell ref="B7:D7"/>
    <mergeCell ref="B16:D16"/>
    <mergeCell ref="B9:D9"/>
    <mergeCell ref="B10:D10"/>
    <mergeCell ref="B11:D11"/>
    <mergeCell ref="B19:D19"/>
    <mergeCell ref="B26:D26"/>
    <mergeCell ref="B23:D23"/>
    <mergeCell ref="B18:D18"/>
    <mergeCell ref="B21:D21"/>
    <mergeCell ref="B20:D20"/>
    <mergeCell ref="B24:D24"/>
    <mergeCell ref="B22:D22"/>
    <mergeCell ref="B29:D29"/>
    <mergeCell ref="B27:D27"/>
    <mergeCell ref="B25:D25"/>
    <mergeCell ref="H60:J60"/>
    <mergeCell ref="G59:G60"/>
    <mergeCell ref="B30:D30"/>
    <mergeCell ref="B28:D28"/>
    <mergeCell ref="B33:D33"/>
    <mergeCell ref="B40:D40"/>
    <mergeCell ref="B36:D36"/>
    <mergeCell ref="B44:D44"/>
    <mergeCell ref="B46:D46"/>
    <mergeCell ref="B43:D43"/>
    <mergeCell ref="B35:D35"/>
    <mergeCell ref="B42:D42"/>
    <mergeCell ref="B38:D38"/>
    <mergeCell ref="B41:D41"/>
    <mergeCell ref="B57:D57"/>
    <mergeCell ref="B58:D58"/>
    <mergeCell ref="B49:D49"/>
    <mergeCell ref="B56:D56"/>
    <mergeCell ref="B48:D48"/>
    <mergeCell ref="B55:D55"/>
    <mergeCell ref="B54:D54"/>
    <mergeCell ref="B31:D31"/>
    <mergeCell ref="B51:D51"/>
    <mergeCell ref="B50:D50"/>
    <mergeCell ref="B47:D47"/>
    <mergeCell ref="B53:D53"/>
    <mergeCell ref="B45:D45"/>
    <mergeCell ref="B37:D37"/>
    <mergeCell ref="B32:D32"/>
    <mergeCell ref="B39:D39"/>
    <mergeCell ref="B34:D34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1"/>
  <sheetViews>
    <sheetView tabSelected="1" view="pageBreakPreview" zoomScale="90" zoomScaleNormal="50" zoomScaleSheetLayoutView="90" zoomScalePageLayoutView="0" workbookViewId="0" topLeftCell="A37">
      <selection activeCell="P17" sqref="P17:P29"/>
    </sheetView>
  </sheetViews>
  <sheetFormatPr defaultColWidth="9.140625" defaultRowHeight="12.75"/>
  <cols>
    <col min="1" max="1" width="5.140625" style="0" customWidth="1"/>
    <col min="2" max="2" width="55.8515625" style="14" customWidth="1"/>
    <col min="3" max="3" width="5.57421875" style="35" customWidth="1"/>
    <col min="4" max="4" width="7.8515625" style="0" customWidth="1"/>
    <col min="5" max="5" width="8.140625" style="0" customWidth="1"/>
    <col min="6" max="6" width="7.8515625" style="0" customWidth="1"/>
    <col min="7" max="7" width="7.140625" style="0" customWidth="1"/>
    <col min="8" max="8" width="8.421875" style="0" customWidth="1"/>
    <col min="9" max="9" width="8.28125" style="0" customWidth="1"/>
    <col min="10" max="10" width="7.140625" style="0" customWidth="1"/>
    <col min="11" max="11" width="9.57421875" style="0" customWidth="1"/>
    <col min="12" max="12" width="5.7109375" style="0" customWidth="1"/>
    <col min="13" max="13" width="6.8515625" style="0" customWidth="1"/>
    <col min="14" max="14" width="11.00390625" style="0" customWidth="1"/>
    <col min="15" max="15" width="6.8515625" style="0" customWidth="1"/>
    <col min="16" max="16" width="8.00390625" style="0" customWidth="1"/>
    <col min="17" max="17" width="2.00390625" style="0" customWidth="1"/>
    <col min="18" max="18" width="7.00390625" style="0" customWidth="1"/>
    <col min="19" max="19" width="9.28125" style="0" customWidth="1"/>
  </cols>
  <sheetData>
    <row r="1" spans="2:10" ht="30" customHeight="1" thickBot="1">
      <c r="B1" s="50" t="s">
        <v>103</v>
      </c>
      <c r="F1" s="13" t="s">
        <v>19</v>
      </c>
      <c r="G1" s="13"/>
      <c r="H1" s="13"/>
      <c r="I1" s="13"/>
      <c r="J1" s="23"/>
    </row>
    <row r="2" spans="1:23" ht="19.5" customHeight="1" thickBot="1">
      <c r="A2" t="s">
        <v>99</v>
      </c>
      <c r="B2" s="51" t="s">
        <v>100</v>
      </c>
      <c r="C2" s="47" t="s">
        <v>101</v>
      </c>
      <c r="D2" s="44" t="s">
        <v>18</v>
      </c>
      <c r="E2" s="9" t="s">
        <v>102</v>
      </c>
      <c r="F2" s="9" t="s">
        <v>20</v>
      </c>
      <c r="G2" s="9" t="s">
        <v>21</v>
      </c>
      <c r="H2" s="9" t="s">
        <v>22</v>
      </c>
      <c r="I2" s="9" t="s">
        <v>23</v>
      </c>
      <c r="J2" s="9" t="s">
        <v>72</v>
      </c>
      <c r="K2" s="9" t="s">
        <v>24</v>
      </c>
      <c r="L2" s="23"/>
      <c r="R2" s="74" t="s">
        <v>94</v>
      </c>
      <c r="S2" s="74"/>
      <c r="V2" s="55">
        <v>56</v>
      </c>
      <c r="W2" s="55">
        <v>56</v>
      </c>
    </row>
    <row r="3" spans="1:23" ht="19.5" customHeight="1" thickBot="1">
      <c r="A3" s="42" t="s">
        <v>34</v>
      </c>
      <c r="B3" s="48" t="s">
        <v>70</v>
      </c>
      <c r="C3" s="49"/>
      <c r="D3" s="45">
        <v>5</v>
      </c>
      <c r="E3" s="4" t="s">
        <v>4</v>
      </c>
      <c r="F3" s="5">
        <v>0</v>
      </c>
      <c r="G3" s="6">
        <v>56</v>
      </c>
      <c r="H3" s="6">
        <v>0</v>
      </c>
      <c r="I3" s="7">
        <v>0</v>
      </c>
      <c r="J3" s="3">
        <f aca="true" t="shared" si="0" ref="J3:J31">SUM(F3:I3)</f>
        <v>56</v>
      </c>
      <c r="K3" s="2" t="s">
        <v>10</v>
      </c>
      <c r="L3" s="98"/>
      <c r="M3" s="86">
        <f>SUM(J3:J5)</f>
        <v>140</v>
      </c>
      <c r="N3" s="100">
        <f>PRODUCT(M3,1/M65)</f>
        <v>0.04339739615623062</v>
      </c>
      <c r="R3" s="78"/>
      <c r="S3" s="80" t="s">
        <v>90</v>
      </c>
      <c r="V3" s="56">
        <v>56</v>
      </c>
      <c r="W3" s="56">
        <v>56</v>
      </c>
    </row>
    <row r="4" spans="1:23" ht="19.5" customHeight="1" thickBot="1" thickTop="1">
      <c r="A4" s="42" t="s">
        <v>35</v>
      </c>
      <c r="B4" s="48" t="s">
        <v>71</v>
      </c>
      <c r="C4" s="49"/>
      <c r="D4" s="45">
        <v>7</v>
      </c>
      <c r="E4" s="4" t="s">
        <v>4</v>
      </c>
      <c r="F4" s="5">
        <v>0</v>
      </c>
      <c r="G4" s="6">
        <v>56</v>
      </c>
      <c r="H4" s="6">
        <v>0</v>
      </c>
      <c r="I4" s="7">
        <v>0</v>
      </c>
      <c r="J4" s="3">
        <f t="shared" si="0"/>
        <v>56</v>
      </c>
      <c r="K4" s="2" t="s">
        <v>10</v>
      </c>
      <c r="L4" s="99"/>
      <c r="M4" s="87"/>
      <c r="N4" s="100"/>
      <c r="R4" s="79"/>
      <c r="S4" s="80"/>
      <c r="V4" s="56">
        <v>42</v>
      </c>
      <c r="W4" s="56">
        <v>56</v>
      </c>
    </row>
    <row r="5" spans="1:23" ht="19.5" customHeight="1" thickBot="1" thickTop="1">
      <c r="A5" s="43">
        <v>14</v>
      </c>
      <c r="B5" s="48" t="s">
        <v>17</v>
      </c>
      <c r="C5" s="49"/>
      <c r="D5" s="46">
        <v>2</v>
      </c>
      <c r="E5" s="4" t="s">
        <v>4</v>
      </c>
      <c r="F5" s="5">
        <v>14</v>
      </c>
      <c r="G5" s="6">
        <v>14</v>
      </c>
      <c r="H5" s="6">
        <v>0</v>
      </c>
      <c r="I5" s="7">
        <v>0</v>
      </c>
      <c r="J5" s="3">
        <f t="shared" si="0"/>
        <v>28</v>
      </c>
      <c r="K5" s="2" t="s">
        <v>10</v>
      </c>
      <c r="L5" s="99"/>
      <c r="M5" s="87"/>
      <c r="N5" s="100"/>
      <c r="R5" s="79"/>
      <c r="S5" s="80"/>
      <c r="V5" s="56">
        <v>42</v>
      </c>
      <c r="W5" s="56">
        <v>42</v>
      </c>
    </row>
    <row r="6" spans="1:23" ht="19.5" customHeight="1" thickBot="1" thickTop="1">
      <c r="A6" s="43">
        <v>13</v>
      </c>
      <c r="B6" s="48" t="s">
        <v>16</v>
      </c>
      <c r="C6" s="49"/>
      <c r="D6" s="46">
        <v>5</v>
      </c>
      <c r="E6" s="4" t="s">
        <v>1</v>
      </c>
      <c r="F6" s="5">
        <v>28</v>
      </c>
      <c r="G6" s="6">
        <v>28</v>
      </c>
      <c r="H6" s="6">
        <v>0</v>
      </c>
      <c r="I6" s="7">
        <v>0</v>
      </c>
      <c r="J6" s="3">
        <f t="shared" si="0"/>
        <v>56</v>
      </c>
      <c r="K6" s="2" t="s">
        <v>7</v>
      </c>
      <c r="L6" s="31" t="s">
        <v>1</v>
      </c>
      <c r="M6" s="86">
        <f>SUM(J6:J30)</f>
        <v>1329</v>
      </c>
      <c r="N6" s="101">
        <f>PRODUCT(M6,1/M65)</f>
        <v>0.411965282083075</v>
      </c>
      <c r="O6" s="86">
        <f>SUM(J6:J15)</f>
        <v>511</v>
      </c>
      <c r="P6" s="91">
        <f>PRODUCT(O6,1/M6)</f>
        <v>0.38449962377727614</v>
      </c>
      <c r="R6" s="83">
        <v>0.35</v>
      </c>
      <c r="S6" s="81" t="s">
        <v>91</v>
      </c>
      <c r="V6" s="56">
        <v>49</v>
      </c>
      <c r="W6" s="56">
        <v>42</v>
      </c>
    </row>
    <row r="7" spans="1:23" ht="19.5" customHeight="1" thickBot="1" thickTop="1">
      <c r="A7" s="43">
        <v>25</v>
      </c>
      <c r="B7" s="59" t="s">
        <v>43</v>
      </c>
      <c r="C7" s="49"/>
      <c r="D7" s="46">
        <v>4</v>
      </c>
      <c r="E7" s="4" t="s">
        <v>1</v>
      </c>
      <c r="F7" s="5">
        <v>28</v>
      </c>
      <c r="G7" s="6">
        <v>28</v>
      </c>
      <c r="H7" s="6">
        <v>0</v>
      </c>
      <c r="I7" s="7">
        <v>0</v>
      </c>
      <c r="J7" s="3">
        <f t="shared" si="0"/>
        <v>56</v>
      </c>
      <c r="K7" s="2" t="s">
        <v>7</v>
      </c>
      <c r="L7" s="31" t="s">
        <v>1</v>
      </c>
      <c r="M7" s="87"/>
      <c r="N7" s="102"/>
      <c r="O7" s="87"/>
      <c r="P7" s="92"/>
      <c r="R7" s="84"/>
      <c r="S7" s="80"/>
      <c r="V7" s="56">
        <v>56</v>
      </c>
      <c r="W7" s="56">
        <v>49</v>
      </c>
    </row>
    <row r="8" spans="1:23" ht="19.5" customHeight="1" thickBot="1" thickTop="1">
      <c r="A8" s="43">
        <v>26</v>
      </c>
      <c r="B8" s="48" t="s">
        <v>45</v>
      </c>
      <c r="C8" s="49"/>
      <c r="D8" s="46">
        <v>4</v>
      </c>
      <c r="E8" s="4" t="s">
        <v>1</v>
      </c>
      <c r="F8" s="5">
        <v>28</v>
      </c>
      <c r="G8" s="6">
        <v>14</v>
      </c>
      <c r="H8" s="6">
        <v>0</v>
      </c>
      <c r="I8" s="7">
        <v>0</v>
      </c>
      <c r="J8" s="3">
        <f t="shared" si="0"/>
        <v>42</v>
      </c>
      <c r="K8" s="2" t="s">
        <v>7</v>
      </c>
      <c r="L8" s="31" t="s">
        <v>1</v>
      </c>
      <c r="M8" s="87"/>
      <c r="N8" s="102"/>
      <c r="O8" s="87"/>
      <c r="P8" s="92"/>
      <c r="R8" s="84"/>
      <c r="S8" s="80"/>
      <c r="V8" s="56">
        <v>90</v>
      </c>
      <c r="W8" s="56">
        <v>56</v>
      </c>
    </row>
    <row r="9" spans="1:23" ht="19.5" customHeight="1" thickBot="1" thickTop="1">
      <c r="A9" s="43">
        <v>27</v>
      </c>
      <c r="B9" s="48" t="s">
        <v>47</v>
      </c>
      <c r="C9" s="49"/>
      <c r="D9" s="46">
        <v>4</v>
      </c>
      <c r="E9" s="4" t="s">
        <v>4</v>
      </c>
      <c r="F9" s="5">
        <v>28</v>
      </c>
      <c r="G9" s="6">
        <v>28</v>
      </c>
      <c r="H9" s="6">
        <v>0</v>
      </c>
      <c r="I9" s="7">
        <v>0</v>
      </c>
      <c r="J9" s="3">
        <f t="shared" si="0"/>
        <v>56</v>
      </c>
      <c r="K9" s="2" t="s">
        <v>7</v>
      </c>
      <c r="L9" s="31" t="s">
        <v>1</v>
      </c>
      <c r="M9" s="87"/>
      <c r="N9" s="102"/>
      <c r="O9" s="87"/>
      <c r="P9" s="92"/>
      <c r="R9" s="84"/>
      <c r="S9" s="80"/>
      <c r="V9" s="56">
        <v>56</v>
      </c>
      <c r="W9" s="56">
        <v>56</v>
      </c>
    </row>
    <row r="10" spans="1:23" ht="19.5" customHeight="1" thickBot="1" thickTop="1">
      <c r="A10" s="43">
        <v>30</v>
      </c>
      <c r="B10" s="48" t="s">
        <v>54</v>
      </c>
      <c r="C10" s="49"/>
      <c r="D10" s="46">
        <v>4</v>
      </c>
      <c r="E10" s="4" t="s">
        <v>1</v>
      </c>
      <c r="F10" s="5">
        <v>28</v>
      </c>
      <c r="G10" s="6">
        <v>0</v>
      </c>
      <c r="H10" s="6">
        <v>0</v>
      </c>
      <c r="I10" s="7">
        <v>28</v>
      </c>
      <c r="J10" s="3">
        <f t="shared" si="0"/>
        <v>56</v>
      </c>
      <c r="K10" s="2" t="s">
        <v>7</v>
      </c>
      <c r="L10" s="31" t="s">
        <v>1</v>
      </c>
      <c r="M10" s="87"/>
      <c r="N10" s="102"/>
      <c r="O10" s="87"/>
      <c r="P10" s="92"/>
      <c r="R10" s="84"/>
      <c r="S10" s="80"/>
      <c r="V10" s="56">
        <v>56</v>
      </c>
      <c r="W10" s="56">
        <v>56</v>
      </c>
    </row>
    <row r="11" spans="1:23" ht="19.5" customHeight="1" thickBot="1" thickTop="1">
      <c r="A11" s="43">
        <v>31</v>
      </c>
      <c r="B11" s="48" t="s">
        <v>56</v>
      </c>
      <c r="C11" s="49"/>
      <c r="D11" s="46">
        <v>4</v>
      </c>
      <c r="E11" s="4" t="s">
        <v>4</v>
      </c>
      <c r="F11" s="5">
        <v>28</v>
      </c>
      <c r="G11" s="6">
        <v>28</v>
      </c>
      <c r="H11" s="6">
        <v>0</v>
      </c>
      <c r="I11" s="7">
        <v>0</v>
      </c>
      <c r="J11" s="3">
        <f t="shared" si="0"/>
        <v>56</v>
      </c>
      <c r="K11" s="2" t="s">
        <v>7</v>
      </c>
      <c r="L11" s="31" t="s">
        <v>1</v>
      </c>
      <c r="M11" s="87"/>
      <c r="N11" s="102"/>
      <c r="O11" s="87"/>
      <c r="P11" s="92"/>
      <c r="R11" s="84"/>
      <c r="S11" s="80"/>
      <c r="V11" s="56">
        <v>56</v>
      </c>
      <c r="W11" s="56">
        <v>56</v>
      </c>
    </row>
    <row r="12" spans="1:23" ht="25.5" customHeight="1" thickBot="1" thickTop="1">
      <c r="A12" s="43">
        <v>34</v>
      </c>
      <c r="B12" s="48" t="s">
        <v>136</v>
      </c>
      <c r="C12" s="49" t="s">
        <v>95</v>
      </c>
      <c r="D12" s="46">
        <v>3</v>
      </c>
      <c r="E12" s="4" t="s">
        <v>4</v>
      </c>
      <c r="F12" s="5">
        <v>28</v>
      </c>
      <c r="G12" s="6">
        <v>28</v>
      </c>
      <c r="H12" s="6">
        <v>0</v>
      </c>
      <c r="I12" s="7">
        <v>0</v>
      </c>
      <c r="J12" s="3">
        <f t="shared" si="0"/>
        <v>56</v>
      </c>
      <c r="K12" s="2" t="s">
        <v>7</v>
      </c>
      <c r="L12" s="31" t="s">
        <v>1</v>
      </c>
      <c r="M12" s="87"/>
      <c r="N12" s="102"/>
      <c r="O12" s="87"/>
      <c r="P12" s="92"/>
      <c r="R12" s="84"/>
      <c r="S12" s="80"/>
      <c r="V12" s="56">
        <v>56</v>
      </c>
      <c r="W12" s="56">
        <v>63</v>
      </c>
    </row>
    <row r="13" spans="1:23" ht="22.5" customHeight="1" thickBot="1" thickTop="1">
      <c r="A13" s="43">
        <v>38</v>
      </c>
      <c r="B13" s="48" t="s">
        <v>73</v>
      </c>
      <c r="C13" s="49" t="s">
        <v>95</v>
      </c>
      <c r="D13" s="46">
        <v>3</v>
      </c>
      <c r="E13" s="4" t="s">
        <v>4</v>
      </c>
      <c r="F13" s="5">
        <v>28</v>
      </c>
      <c r="G13" s="6">
        <v>28</v>
      </c>
      <c r="H13" s="6">
        <v>0</v>
      </c>
      <c r="I13" s="7">
        <v>0</v>
      </c>
      <c r="J13" s="3">
        <f t="shared" si="0"/>
        <v>56</v>
      </c>
      <c r="K13" s="2" t="s">
        <v>7</v>
      </c>
      <c r="L13" s="31" t="s">
        <v>1</v>
      </c>
      <c r="M13" s="87"/>
      <c r="N13" s="102"/>
      <c r="O13" s="87"/>
      <c r="P13" s="92"/>
      <c r="R13" s="84"/>
      <c r="S13" s="80"/>
      <c r="V13" s="56">
        <v>63</v>
      </c>
      <c r="W13" s="56">
        <v>49</v>
      </c>
    </row>
    <row r="14" spans="1:23" ht="24" customHeight="1" thickBot="1" thickTop="1">
      <c r="A14" s="43">
        <v>39</v>
      </c>
      <c r="B14" s="48" t="s">
        <v>74</v>
      </c>
      <c r="C14" s="49" t="s">
        <v>95</v>
      </c>
      <c r="D14" s="46">
        <v>4</v>
      </c>
      <c r="E14" s="4" t="s">
        <v>1</v>
      </c>
      <c r="F14" s="5">
        <v>28</v>
      </c>
      <c r="G14" s="6">
        <v>0</v>
      </c>
      <c r="H14" s="6">
        <v>28</v>
      </c>
      <c r="I14" s="7">
        <v>0</v>
      </c>
      <c r="J14" s="3">
        <f t="shared" si="0"/>
        <v>56</v>
      </c>
      <c r="K14" s="2" t="s">
        <v>7</v>
      </c>
      <c r="L14" s="31" t="s">
        <v>1</v>
      </c>
      <c r="M14" s="87"/>
      <c r="N14" s="102"/>
      <c r="O14" s="87"/>
      <c r="P14" s="92"/>
      <c r="R14" s="84"/>
      <c r="S14" s="80"/>
      <c r="V14" s="56">
        <v>49</v>
      </c>
      <c r="W14" s="56">
        <v>42</v>
      </c>
    </row>
    <row r="15" spans="1:23" ht="19.5" customHeight="1" thickBot="1" thickTop="1">
      <c r="A15" s="43"/>
      <c r="B15" s="48" t="s">
        <v>61</v>
      </c>
      <c r="C15" s="49"/>
      <c r="D15" s="46">
        <v>2</v>
      </c>
      <c r="E15" s="4" t="s">
        <v>1</v>
      </c>
      <c r="F15" s="5">
        <v>14</v>
      </c>
      <c r="G15" s="6">
        <v>0</v>
      </c>
      <c r="H15" s="6">
        <v>0</v>
      </c>
      <c r="I15" s="7">
        <v>7</v>
      </c>
      <c r="J15" s="3">
        <f t="shared" si="0"/>
        <v>21</v>
      </c>
      <c r="K15" s="2" t="s">
        <v>7</v>
      </c>
      <c r="L15" s="31" t="s">
        <v>1</v>
      </c>
      <c r="M15" s="87"/>
      <c r="N15" s="102"/>
      <c r="O15" s="88"/>
      <c r="P15" s="93"/>
      <c r="R15" s="85"/>
      <c r="S15" s="80"/>
      <c r="V15" s="56">
        <v>42</v>
      </c>
      <c r="W15" s="56">
        <v>56</v>
      </c>
    </row>
    <row r="16" spans="1:23" ht="19.5" customHeight="1" thickBot="1" thickTop="1">
      <c r="A16" s="43"/>
      <c r="B16" s="48" t="s">
        <v>41</v>
      </c>
      <c r="C16" s="49"/>
      <c r="D16" s="46">
        <v>3</v>
      </c>
      <c r="E16" s="4" t="s">
        <v>1</v>
      </c>
      <c r="F16" s="5">
        <v>14</v>
      </c>
      <c r="G16" s="6">
        <v>0</v>
      </c>
      <c r="H16" s="6">
        <v>14</v>
      </c>
      <c r="I16" s="7">
        <v>0</v>
      </c>
      <c r="J16" s="3">
        <f t="shared" si="0"/>
        <v>28</v>
      </c>
      <c r="K16" s="2" t="s">
        <v>7</v>
      </c>
      <c r="L16" s="31" t="s">
        <v>86</v>
      </c>
      <c r="M16" s="87"/>
      <c r="N16" s="102"/>
      <c r="O16" s="52"/>
      <c r="P16" s="53"/>
      <c r="R16" s="54"/>
      <c r="S16" s="80"/>
      <c r="V16" s="56"/>
      <c r="W16" s="56"/>
    </row>
    <row r="17" spans="1:23" ht="19.5" customHeight="1" thickBot="1" thickTop="1">
      <c r="A17" s="42" t="s">
        <v>32</v>
      </c>
      <c r="B17" s="59" t="s">
        <v>6</v>
      </c>
      <c r="C17" s="49"/>
      <c r="D17" s="46">
        <v>4</v>
      </c>
      <c r="E17" s="4" t="s">
        <v>1</v>
      </c>
      <c r="F17" s="5">
        <v>28</v>
      </c>
      <c r="G17" s="6">
        <v>0</v>
      </c>
      <c r="H17" s="6">
        <v>28</v>
      </c>
      <c r="I17" s="7">
        <v>0</v>
      </c>
      <c r="J17" s="3">
        <f t="shared" si="0"/>
        <v>56</v>
      </c>
      <c r="K17" s="2" t="s">
        <v>7</v>
      </c>
      <c r="L17" s="31" t="s">
        <v>86</v>
      </c>
      <c r="M17" s="87"/>
      <c r="N17" s="102"/>
      <c r="O17" s="86">
        <f>SUM(J16:J29)</f>
        <v>734</v>
      </c>
      <c r="P17" s="91">
        <f>PRODUCT(O17,1/M6)</f>
        <v>0.5522949586155004</v>
      </c>
      <c r="R17" s="95">
        <v>0.55</v>
      </c>
      <c r="S17" s="80"/>
      <c r="V17" s="56">
        <v>56</v>
      </c>
      <c r="W17" s="56">
        <v>182</v>
      </c>
    </row>
    <row r="18" spans="1:22" ht="19.5" customHeight="1" thickBot="1" thickTop="1">
      <c r="A18" s="43">
        <v>15</v>
      </c>
      <c r="B18" s="59" t="s">
        <v>36</v>
      </c>
      <c r="C18" s="49"/>
      <c r="D18" s="46">
        <v>3</v>
      </c>
      <c r="E18" s="4" t="s">
        <v>1</v>
      </c>
      <c r="F18" s="5">
        <v>28</v>
      </c>
      <c r="G18" s="6">
        <v>0</v>
      </c>
      <c r="H18" s="6">
        <v>14</v>
      </c>
      <c r="I18" s="7">
        <v>0</v>
      </c>
      <c r="J18" s="3">
        <f t="shared" si="0"/>
        <v>42</v>
      </c>
      <c r="K18" s="2" t="s">
        <v>7</v>
      </c>
      <c r="L18" s="31" t="s">
        <v>86</v>
      </c>
      <c r="M18" s="87"/>
      <c r="N18" s="102"/>
      <c r="O18" s="87"/>
      <c r="P18" s="92"/>
      <c r="R18" s="96"/>
      <c r="S18" s="80"/>
      <c r="V18" s="56">
        <v>42</v>
      </c>
    </row>
    <row r="19" spans="1:22" ht="19.5" customHeight="1" thickBot="1" thickTop="1">
      <c r="A19" s="43">
        <v>16</v>
      </c>
      <c r="B19" s="59" t="s">
        <v>38</v>
      </c>
      <c r="C19" s="49"/>
      <c r="D19" s="46">
        <v>5</v>
      </c>
      <c r="E19" s="4" t="s">
        <v>1</v>
      </c>
      <c r="F19" s="5">
        <v>28</v>
      </c>
      <c r="G19" s="6">
        <v>0</v>
      </c>
      <c r="H19" s="6">
        <v>28</v>
      </c>
      <c r="I19" s="7">
        <v>0</v>
      </c>
      <c r="J19" s="3">
        <f t="shared" si="0"/>
        <v>56</v>
      </c>
      <c r="K19" s="2" t="s">
        <v>7</v>
      </c>
      <c r="L19" s="31" t="s">
        <v>86</v>
      </c>
      <c r="M19" s="87"/>
      <c r="N19" s="102"/>
      <c r="O19" s="87"/>
      <c r="P19" s="92"/>
      <c r="R19" s="96"/>
      <c r="S19" s="80"/>
      <c r="V19" s="56">
        <v>182</v>
      </c>
    </row>
    <row r="20" spans="1:22" ht="19.5" customHeight="1" thickBot="1" thickTop="1">
      <c r="A20" s="43">
        <v>18</v>
      </c>
      <c r="B20" s="59" t="s">
        <v>42</v>
      </c>
      <c r="C20" s="49"/>
      <c r="D20" s="46">
        <v>3</v>
      </c>
      <c r="E20" s="4" t="s">
        <v>4</v>
      </c>
      <c r="F20" s="5">
        <v>28</v>
      </c>
      <c r="G20" s="6">
        <v>14</v>
      </c>
      <c r="H20" s="6">
        <v>0</v>
      </c>
      <c r="I20" s="7">
        <v>0</v>
      </c>
      <c r="J20" s="3">
        <f t="shared" si="0"/>
        <v>42</v>
      </c>
      <c r="K20" s="2" t="s">
        <v>7</v>
      </c>
      <c r="L20" s="31" t="s">
        <v>86</v>
      </c>
      <c r="M20" s="87"/>
      <c r="N20" s="102"/>
      <c r="O20" s="87"/>
      <c r="P20" s="92"/>
      <c r="R20" s="96"/>
      <c r="S20" s="80"/>
      <c r="V20">
        <f>SUM(V2:V19)</f>
        <v>1049</v>
      </c>
    </row>
    <row r="21" spans="1:19" ht="19.5" customHeight="1" thickBot="1" thickTop="1">
      <c r="A21" s="43">
        <v>19</v>
      </c>
      <c r="B21" s="59" t="s">
        <v>44</v>
      </c>
      <c r="C21" s="49"/>
      <c r="D21" s="46">
        <v>4</v>
      </c>
      <c r="E21" s="4" t="s">
        <v>1</v>
      </c>
      <c r="F21" s="5">
        <v>28</v>
      </c>
      <c r="G21" s="6">
        <v>0</v>
      </c>
      <c r="H21" s="6">
        <v>14</v>
      </c>
      <c r="I21" s="7">
        <v>0</v>
      </c>
      <c r="J21" s="3">
        <f t="shared" si="0"/>
        <v>42</v>
      </c>
      <c r="K21" s="2" t="s">
        <v>7</v>
      </c>
      <c r="L21" s="31" t="s">
        <v>86</v>
      </c>
      <c r="M21" s="87"/>
      <c r="N21" s="102"/>
      <c r="O21" s="87"/>
      <c r="P21" s="92"/>
      <c r="R21" s="96"/>
      <c r="S21" s="80"/>
    </row>
    <row r="22" spans="1:19" ht="19.5" customHeight="1" thickBot="1" thickTop="1">
      <c r="A22" s="43">
        <v>21</v>
      </c>
      <c r="B22" s="59" t="s">
        <v>49</v>
      </c>
      <c r="C22" s="49"/>
      <c r="D22" s="46">
        <v>4</v>
      </c>
      <c r="E22" s="4" t="s">
        <v>1</v>
      </c>
      <c r="F22" s="5">
        <v>28</v>
      </c>
      <c r="G22" s="6">
        <v>0</v>
      </c>
      <c r="H22" s="6">
        <v>28</v>
      </c>
      <c r="I22" s="7">
        <v>0</v>
      </c>
      <c r="J22" s="3">
        <f t="shared" si="0"/>
        <v>56</v>
      </c>
      <c r="K22" s="2" t="s">
        <v>7</v>
      </c>
      <c r="L22" s="31" t="s">
        <v>86</v>
      </c>
      <c r="M22" s="87"/>
      <c r="N22" s="102"/>
      <c r="O22" s="87"/>
      <c r="P22" s="92"/>
      <c r="R22" s="96"/>
      <c r="S22" s="80"/>
    </row>
    <row r="23" spans="1:19" ht="19.5" customHeight="1" thickBot="1" thickTop="1">
      <c r="A23" s="43">
        <v>22</v>
      </c>
      <c r="B23" s="59" t="s">
        <v>37</v>
      </c>
      <c r="C23" s="49"/>
      <c r="D23" s="46">
        <v>3</v>
      </c>
      <c r="E23" s="4" t="s">
        <v>4</v>
      </c>
      <c r="F23" s="5">
        <v>14</v>
      </c>
      <c r="G23" s="6">
        <v>0</v>
      </c>
      <c r="H23" s="6">
        <v>14</v>
      </c>
      <c r="I23" s="7">
        <v>0</v>
      </c>
      <c r="J23" s="3">
        <f t="shared" si="0"/>
        <v>28</v>
      </c>
      <c r="K23" s="2" t="s">
        <v>7</v>
      </c>
      <c r="L23" s="31" t="s">
        <v>86</v>
      </c>
      <c r="M23" s="87"/>
      <c r="N23" s="102"/>
      <c r="O23" s="87"/>
      <c r="P23" s="92"/>
      <c r="R23" s="96"/>
      <c r="S23" s="80"/>
    </row>
    <row r="24" spans="1:19" ht="19.5" customHeight="1" thickBot="1" thickTop="1">
      <c r="A24" s="43">
        <v>23</v>
      </c>
      <c r="B24" s="59" t="s">
        <v>39</v>
      </c>
      <c r="C24" s="49"/>
      <c r="D24" s="46">
        <v>4</v>
      </c>
      <c r="E24" s="4" t="s">
        <v>4</v>
      </c>
      <c r="F24" s="5">
        <v>28</v>
      </c>
      <c r="G24" s="6">
        <v>0</v>
      </c>
      <c r="H24" s="6">
        <v>28</v>
      </c>
      <c r="I24" s="7">
        <v>0</v>
      </c>
      <c r="J24" s="3">
        <f t="shared" si="0"/>
        <v>56</v>
      </c>
      <c r="K24" s="2" t="s">
        <v>7</v>
      </c>
      <c r="L24" s="31" t="s">
        <v>86</v>
      </c>
      <c r="M24" s="87"/>
      <c r="N24" s="102"/>
      <c r="O24" s="87"/>
      <c r="P24" s="92"/>
      <c r="R24" s="96"/>
      <c r="S24" s="80"/>
    </row>
    <row r="25" spans="1:19" ht="19.5" customHeight="1" thickBot="1" thickTop="1">
      <c r="A25" s="43">
        <v>28</v>
      </c>
      <c r="B25" s="59" t="s">
        <v>50</v>
      </c>
      <c r="C25" s="49"/>
      <c r="D25" s="46">
        <v>4</v>
      </c>
      <c r="E25" s="4" t="s">
        <v>1</v>
      </c>
      <c r="F25" s="5">
        <v>42</v>
      </c>
      <c r="G25" s="6">
        <v>28</v>
      </c>
      <c r="H25" s="6">
        <v>0</v>
      </c>
      <c r="I25" s="7">
        <v>0</v>
      </c>
      <c r="J25" s="3">
        <f t="shared" si="0"/>
        <v>70</v>
      </c>
      <c r="K25" s="2" t="s">
        <v>7</v>
      </c>
      <c r="L25" s="31" t="s">
        <v>86</v>
      </c>
      <c r="M25" s="87"/>
      <c r="N25" s="102"/>
      <c r="O25" s="87"/>
      <c r="P25" s="92"/>
      <c r="R25" s="96"/>
      <c r="S25" s="80"/>
    </row>
    <row r="26" spans="1:19" ht="19.5" customHeight="1" thickBot="1" thickTop="1">
      <c r="A26" s="43">
        <v>45</v>
      </c>
      <c r="B26" s="48" t="s">
        <v>137</v>
      </c>
      <c r="C26" s="49" t="s">
        <v>95</v>
      </c>
      <c r="D26" s="46">
        <v>5</v>
      </c>
      <c r="E26" s="4" t="s">
        <v>1</v>
      </c>
      <c r="F26" s="5">
        <v>28</v>
      </c>
      <c r="G26" s="6">
        <v>0</v>
      </c>
      <c r="H26" s="6">
        <v>0</v>
      </c>
      <c r="I26" s="7">
        <v>28</v>
      </c>
      <c r="J26" s="3">
        <f t="shared" si="0"/>
        <v>56</v>
      </c>
      <c r="K26" s="2" t="s">
        <v>7</v>
      </c>
      <c r="L26" s="31" t="s">
        <v>86</v>
      </c>
      <c r="M26" s="87"/>
      <c r="N26" s="102"/>
      <c r="O26" s="87"/>
      <c r="P26" s="92"/>
      <c r="R26" s="96"/>
      <c r="S26" s="80"/>
    </row>
    <row r="27" spans="1:19" ht="19.5" customHeight="1" thickBot="1" thickTop="1">
      <c r="A27" s="43">
        <v>29</v>
      </c>
      <c r="B27" s="48" t="s">
        <v>76</v>
      </c>
      <c r="C27" s="49"/>
      <c r="D27" s="45">
        <v>3</v>
      </c>
      <c r="E27" s="4"/>
      <c r="F27" s="5"/>
      <c r="G27" s="6"/>
      <c r="H27" s="6"/>
      <c r="I27" s="7">
        <v>90</v>
      </c>
      <c r="J27" s="3">
        <v>90</v>
      </c>
      <c r="K27" s="2" t="s">
        <v>7</v>
      </c>
      <c r="L27" s="31" t="s">
        <v>86</v>
      </c>
      <c r="M27" s="87"/>
      <c r="N27" s="102"/>
      <c r="O27" s="87"/>
      <c r="P27" s="92"/>
      <c r="R27" s="96"/>
      <c r="S27" s="80"/>
    </row>
    <row r="28" spans="1:19" ht="19.5" customHeight="1" thickBot="1" thickTop="1">
      <c r="A28" s="43">
        <v>33</v>
      </c>
      <c r="B28" s="48" t="s">
        <v>60</v>
      </c>
      <c r="C28" s="49"/>
      <c r="D28" s="46">
        <v>4</v>
      </c>
      <c r="E28" s="4" t="s">
        <v>1</v>
      </c>
      <c r="F28" s="5">
        <v>28</v>
      </c>
      <c r="G28" s="6">
        <v>0</v>
      </c>
      <c r="H28" s="6">
        <v>0</v>
      </c>
      <c r="I28" s="7">
        <v>28</v>
      </c>
      <c r="J28" s="3">
        <f t="shared" si="0"/>
        <v>56</v>
      </c>
      <c r="K28" s="2" t="s">
        <v>7</v>
      </c>
      <c r="L28" s="31" t="s">
        <v>86</v>
      </c>
      <c r="M28" s="87"/>
      <c r="N28" s="102"/>
      <c r="O28" s="87"/>
      <c r="P28" s="92"/>
      <c r="R28" s="96"/>
      <c r="S28" s="80"/>
    </row>
    <row r="29" spans="1:19" ht="19.5" customHeight="1" thickBot="1" thickTop="1">
      <c r="A29" s="43">
        <v>40</v>
      </c>
      <c r="B29" s="48" t="s">
        <v>61</v>
      </c>
      <c r="C29" s="49"/>
      <c r="D29" s="46">
        <v>2</v>
      </c>
      <c r="E29" s="4" t="s">
        <v>1</v>
      </c>
      <c r="F29" s="5">
        <v>28</v>
      </c>
      <c r="G29" s="6">
        <v>0</v>
      </c>
      <c r="H29" s="6">
        <v>14</v>
      </c>
      <c r="I29" s="7">
        <v>14</v>
      </c>
      <c r="J29" s="3">
        <f t="shared" si="0"/>
        <v>56</v>
      </c>
      <c r="K29" s="2" t="s">
        <v>7</v>
      </c>
      <c r="L29" s="31" t="s">
        <v>86</v>
      </c>
      <c r="M29" s="87"/>
      <c r="N29" s="102"/>
      <c r="O29" s="88"/>
      <c r="P29" s="93"/>
      <c r="R29" s="96"/>
      <c r="S29" s="80"/>
    </row>
    <row r="30" spans="1:19" ht="19.5" customHeight="1" thickBot="1" thickTop="1">
      <c r="A30" s="43">
        <v>20</v>
      </c>
      <c r="B30" s="48" t="s">
        <v>46</v>
      </c>
      <c r="C30" s="49"/>
      <c r="D30" s="46">
        <v>5</v>
      </c>
      <c r="E30" s="4" t="s">
        <v>4</v>
      </c>
      <c r="F30" s="5">
        <v>42</v>
      </c>
      <c r="G30" s="6">
        <v>42</v>
      </c>
      <c r="H30" s="6">
        <v>0</v>
      </c>
      <c r="I30" s="7">
        <v>0</v>
      </c>
      <c r="J30" s="3">
        <f t="shared" si="0"/>
        <v>84</v>
      </c>
      <c r="K30" s="2" t="s">
        <v>7</v>
      </c>
      <c r="L30" s="31" t="s">
        <v>87</v>
      </c>
      <c r="M30" s="88"/>
      <c r="N30" s="103"/>
      <c r="O30" s="9">
        <f>SUM(J30)</f>
        <v>84</v>
      </c>
      <c r="P30" s="34">
        <f>PRODUCT(O30,1/M6)</f>
        <v>0.06320541760722348</v>
      </c>
      <c r="R30" s="33">
        <v>0.1</v>
      </c>
      <c r="S30" s="82"/>
    </row>
    <row r="31" spans="1:19" ht="19.5" customHeight="1" thickBot="1" thickTop="1">
      <c r="A31" s="42" t="s">
        <v>28</v>
      </c>
      <c r="B31" s="48" t="s">
        <v>0</v>
      </c>
      <c r="C31" s="49"/>
      <c r="D31" s="46">
        <v>4</v>
      </c>
      <c r="E31" s="4" t="s">
        <v>1</v>
      </c>
      <c r="F31" s="5">
        <v>28</v>
      </c>
      <c r="G31" s="6">
        <v>28</v>
      </c>
      <c r="H31" s="6">
        <v>0</v>
      </c>
      <c r="I31" s="7">
        <v>0</v>
      </c>
      <c r="J31" s="3">
        <f t="shared" si="0"/>
        <v>56</v>
      </c>
      <c r="K31" s="2" t="s">
        <v>2</v>
      </c>
      <c r="L31" s="31"/>
      <c r="M31" s="86">
        <f>SUM(J31:J40)</f>
        <v>602</v>
      </c>
      <c r="N31" s="101">
        <f>PRODUCT(M31,1/M65)</f>
        <v>0.18660880347179168</v>
      </c>
      <c r="R31" s="78"/>
      <c r="S31" s="81" t="s">
        <v>92</v>
      </c>
    </row>
    <row r="32" spans="1:19" ht="19.5" customHeight="1" thickBot="1" thickTop="1">
      <c r="A32" s="42" t="s">
        <v>29</v>
      </c>
      <c r="B32" s="48" t="s">
        <v>3</v>
      </c>
      <c r="C32" s="49"/>
      <c r="D32" s="46">
        <v>4</v>
      </c>
      <c r="E32" s="4" t="s">
        <v>1</v>
      </c>
      <c r="F32" s="5">
        <v>28</v>
      </c>
      <c r="G32" s="6">
        <v>28</v>
      </c>
      <c r="H32" s="6">
        <v>0</v>
      </c>
      <c r="I32" s="7">
        <v>0</v>
      </c>
      <c r="J32" s="3">
        <f aca="true" t="shared" si="1" ref="J32:J62">SUM(F32:I32)</f>
        <v>56</v>
      </c>
      <c r="K32" s="2" t="s">
        <v>2</v>
      </c>
      <c r="L32" s="31"/>
      <c r="M32" s="87"/>
      <c r="N32" s="102"/>
      <c r="R32" s="79"/>
      <c r="S32" s="80"/>
    </row>
    <row r="33" spans="1:19" ht="19.5" customHeight="1" thickBot="1" thickTop="1">
      <c r="A33" s="42" t="s">
        <v>30</v>
      </c>
      <c r="B33" s="48" t="s">
        <v>27</v>
      </c>
      <c r="C33" s="49"/>
      <c r="D33" s="46">
        <v>4</v>
      </c>
      <c r="E33" s="4" t="s">
        <v>4</v>
      </c>
      <c r="F33" s="5">
        <v>42</v>
      </c>
      <c r="G33" s="6">
        <v>14</v>
      </c>
      <c r="H33" s="6">
        <v>14</v>
      </c>
      <c r="I33" s="7">
        <v>0</v>
      </c>
      <c r="J33" s="3">
        <f t="shared" si="1"/>
        <v>70</v>
      </c>
      <c r="K33" s="2" t="s">
        <v>2</v>
      </c>
      <c r="L33" s="31"/>
      <c r="M33" s="87"/>
      <c r="N33" s="102"/>
      <c r="R33" s="79"/>
      <c r="S33" s="80"/>
    </row>
    <row r="34" spans="1:19" ht="19.5" customHeight="1" thickBot="1" thickTop="1">
      <c r="A34" s="42" t="s">
        <v>31</v>
      </c>
      <c r="B34" s="48" t="s">
        <v>5</v>
      </c>
      <c r="C34" s="49"/>
      <c r="D34" s="46">
        <v>5</v>
      </c>
      <c r="E34" s="4" t="s">
        <v>4</v>
      </c>
      <c r="F34" s="5">
        <v>28</v>
      </c>
      <c r="G34" s="6">
        <v>0</v>
      </c>
      <c r="H34" s="6">
        <v>28</v>
      </c>
      <c r="I34" s="7">
        <v>0</v>
      </c>
      <c r="J34" s="3">
        <f t="shared" si="1"/>
        <v>56</v>
      </c>
      <c r="K34" s="2" t="s">
        <v>2</v>
      </c>
      <c r="L34" s="31"/>
      <c r="M34" s="87"/>
      <c r="N34" s="102"/>
      <c r="R34" s="79"/>
      <c r="S34" s="80"/>
    </row>
    <row r="35" spans="1:19" ht="19.5" customHeight="1" thickBot="1" thickTop="1">
      <c r="A35" s="42" t="s">
        <v>33</v>
      </c>
      <c r="B35" s="48" t="s">
        <v>8</v>
      </c>
      <c r="C35" s="49"/>
      <c r="D35" s="46">
        <v>5</v>
      </c>
      <c r="E35" s="4" t="s">
        <v>1</v>
      </c>
      <c r="F35" s="5">
        <v>28</v>
      </c>
      <c r="G35" s="6">
        <v>28</v>
      </c>
      <c r="H35" s="6">
        <v>0</v>
      </c>
      <c r="I35" s="7">
        <v>0</v>
      </c>
      <c r="J35" s="3">
        <f t="shared" si="1"/>
        <v>56</v>
      </c>
      <c r="K35" s="2" t="s">
        <v>2</v>
      </c>
      <c r="L35" s="31"/>
      <c r="M35" s="87"/>
      <c r="N35" s="102"/>
      <c r="R35" s="79"/>
      <c r="S35" s="80"/>
    </row>
    <row r="36" spans="1:19" ht="19.5" customHeight="1" thickBot="1" thickTop="1">
      <c r="A36" s="43">
        <v>9</v>
      </c>
      <c r="B36" s="48" t="s">
        <v>12</v>
      </c>
      <c r="C36" s="49"/>
      <c r="D36" s="46">
        <v>4</v>
      </c>
      <c r="E36" s="4" t="s">
        <v>1</v>
      </c>
      <c r="F36" s="5">
        <v>28</v>
      </c>
      <c r="G36" s="6">
        <v>28</v>
      </c>
      <c r="H36" s="6">
        <v>0</v>
      </c>
      <c r="I36" s="7">
        <v>0</v>
      </c>
      <c r="J36" s="3">
        <f t="shared" si="1"/>
        <v>56</v>
      </c>
      <c r="K36" s="2" t="s">
        <v>2</v>
      </c>
      <c r="L36" s="31"/>
      <c r="M36" s="87"/>
      <c r="N36" s="102"/>
      <c r="R36" s="79"/>
      <c r="S36" s="80"/>
    </row>
    <row r="37" spans="1:19" ht="19.5" customHeight="1" thickBot="1" thickTop="1">
      <c r="A37" s="43">
        <v>10</v>
      </c>
      <c r="B37" s="48" t="s">
        <v>13</v>
      </c>
      <c r="C37" s="49"/>
      <c r="D37" s="46">
        <v>4</v>
      </c>
      <c r="E37" s="4" t="s">
        <v>1</v>
      </c>
      <c r="F37" s="5">
        <v>28</v>
      </c>
      <c r="G37" s="6">
        <v>28</v>
      </c>
      <c r="H37" s="6">
        <v>0</v>
      </c>
      <c r="I37" s="7">
        <v>0</v>
      </c>
      <c r="J37" s="3">
        <f t="shared" si="1"/>
        <v>56</v>
      </c>
      <c r="K37" s="2" t="s">
        <v>2</v>
      </c>
      <c r="L37" s="31"/>
      <c r="M37" s="87"/>
      <c r="N37" s="102"/>
      <c r="R37" s="79"/>
      <c r="S37" s="80"/>
    </row>
    <row r="38" spans="1:19" ht="19.5" customHeight="1" thickBot="1" thickTop="1">
      <c r="A38" s="43">
        <v>11</v>
      </c>
      <c r="B38" s="48" t="s">
        <v>14</v>
      </c>
      <c r="C38" s="49"/>
      <c r="D38" s="46">
        <v>5</v>
      </c>
      <c r="E38" s="4" t="s">
        <v>4</v>
      </c>
      <c r="F38" s="5">
        <v>42</v>
      </c>
      <c r="G38" s="6">
        <v>0</v>
      </c>
      <c r="H38" s="6">
        <v>42</v>
      </c>
      <c r="I38" s="7">
        <v>0</v>
      </c>
      <c r="J38" s="3">
        <f t="shared" si="1"/>
        <v>84</v>
      </c>
      <c r="K38" s="2" t="s">
        <v>2</v>
      </c>
      <c r="L38" s="31"/>
      <c r="M38" s="87"/>
      <c r="N38" s="102"/>
      <c r="R38" s="79"/>
      <c r="S38" s="80"/>
    </row>
    <row r="39" spans="1:19" ht="19.5" customHeight="1" thickBot="1" thickTop="1">
      <c r="A39" s="43">
        <v>12</v>
      </c>
      <c r="B39" s="48" t="s">
        <v>15</v>
      </c>
      <c r="C39" s="49"/>
      <c r="D39" s="46">
        <v>5</v>
      </c>
      <c r="E39" s="4" t="s">
        <v>1</v>
      </c>
      <c r="F39" s="5">
        <v>28</v>
      </c>
      <c r="G39" s="6">
        <v>28</v>
      </c>
      <c r="H39" s="6">
        <v>0</v>
      </c>
      <c r="I39" s="7">
        <v>0</v>
      </c>
      <c r="J39" s="3">
        <f t="shared" si="1"/>
        <v>56</v>
      </c>
      <c r="K39" s="2" t="s">
        <v>2</v>
      </c>
      <c r="L39" s="31"/>
      <c r="M39" s="87"/>
      <c r="N39" s="102"/>
      <c r="R39" s="79"/>
      <c r="S39" s="80"/>
    </row>
    <row r="40" spans="1:19" ht="19.5" customHeight="1" thickBot="1" thickTop="1">
      <c r="A40" s="43">
        <v>17</v>
      </c>
      <c r="B40" s="48" t="s">
        <v>40</v>
      </c>
      <c r="C40" s="49"/>
      <c r="D40" s="46">
        <v>5</v>
      </c>
      <c r="E40" s="4" t="s">
        <v>4</v>
      </c>
      <c r="F40" s="5">
        <v>28</v>
      </c>
      <c r="G40" s="6">
        <v>14</v>
      </c>
      <c r="H40" s="6">
        <v>14</v>
      </c>
      <c r="I40" s="7">
        <v>0</v>
      </c>
      <c r="J40" s="3">
        <f t="shared" si="1"/>
        <v>56</v>
      </c>
      <c r="K40" s="2" t="s">
        <v>2</v>
      </c>
      <c r="L40" s="31"/>
      <c r="M40" s="88"/>
      <c r="N40" s="103"/>
      <c r="R40" s="97"/>
      <c r="S40" s="82"/>
    </row>
    <row r="41" spans="1:19" ht="19.5" customHeight="1" thickBot="1" thickTop="1">
      <c r="A41" s="43">
        <v>32</v>
      </c>
      <c r="B41" s="48" t="s">
        <v>104</v>
      </c>
      <c r="C41" s="49"/>
      <c r="D41" s="46">
        <v>4</v>
      </c>
      <c r="E41" s="4" t="s">
        <v>1</v>
      </c>
      <c r="F41" s="5">
        <v>28</v>
      </c>
      <c r="G41" s="6">
        <v>0</v>
      </c>
      <c r="H41" s="6">
        <v>0</v>
      </c>
      <c r="I41" s="7">
        <v>28</v>
      </c>
      <c r="J41" s="3">
        <f t="shared" si="1"/>
        <v>56</v>
      </c>
      <c r="K41" s="2" t="s">
        <v>55</v>
      </c>
      <c r="L41" s="31" t="s">
        <v>1</v>
      </c>
      <c r="M41" s="86">
        <f>SUM(J41:J61)</f>
        <v>1155</v>
      </c>
      <c r="N41" s="101">
        <f>PRODUCT(M41,1/M65)</f>
        <v>0.35802851828890264</v>
      </c>
      <c r="O41" s="86">
        <f>SUM(J41:J47)</f>
        <v>466</v>
      </c>
      <c r="P41" s="90">
        <f>PRODUCT(O41,1/M41)</f>
        <v>0.40346320346320347</v>
      </c>
      <c r="R41" s="94" t="s">
        <v>89</v>
      </c>
      <c r="S41" s="81" t="s">
        <v>93</v>
      </c>
    </row>
    <row r="42" spans="1:19" ht="19.5" customHeight="1" thickBot="1" thickTop="1">
      <c r="A42" s="43">
        <v>37</v>
      </c>
      <c r="B42" s="48" t="s">
        <v>53</v>
      </c>
      <c r="C42" s="49"/>
      <c r="D42" s="46">
        <v>5</v>
      </c>
      <c r="E42" s="4" t="s">
        <v>1</v>
      </c>
      <c r="F42" s="5">
        <v>28</v>
      </c>
      <c r="G42" s="6">
        <v>0</v>
      </c>
      <c r="H42" s="6">
        <v>0</v>
      </c>
      <c r="I42" s="7">
        <v>28</v>
      </c>
      <c r="J42" s="3">
        <f t="shared" si="1"/>
        <v>56</v>
      </c>
      <c r="K42" s="2" t="s">
        <v>55</v>
      </c>
      <c r="L42" s="31" t="s">
        <v>1</v>
      </c>
      <c r="M42" s="87"/>
      <c r="N42" s="102"/>
      <c r="O42" s="87"/>
      <c r="P42" s="90"/>
      <c r="R42" s="84"/>
      <c r="S42" s="80"/>
    </row>
    <row r="43" spans="1:19" ht="22.5" customHeight="1" thickBot="1" thickTop="1">
      <c r="A43" s="43">
        <v>48</v>
      </c>
      <c r="B43" s="48" t="s">
        <v>126</v>
      </c>
      <c r="C43" s="49" t="s">
        <v>95</v>
      </c>
      <c r="D43" s="2">
        <v>4</v>
      </c>
      <c r="E43" s="4" t="s">
        <v>1</v>
      </c>
      <c r="F43" s="5">
        <v>28</v>
      </c>
      <c r="G43" s="6">
        <v>0</v>
      </c>
      <c r="H43" s="6">
        <v>0</v>
      </c>
      <c r="I43" s="7">
        <v>28</v>
      </c>
      <c r="J43" s="3">
        <f t="shared" si="1"/>
        <v>56</v>
      </c>
      <c r="K43" s="2" t="s">
        <v>55</v>
      </c>
      <c r="L43" s="31" t="s">
        <v>1</v>
      </c>
      <c r="M43" s="87"/>
      <c r="N43" s="102"/>
      <c r="O43" s="87"/>
      <c r="P43" s="90"/>
      <c r="R43" s="84"/>
      <c r="S43" s="80"/>
    </row>
    <row r="44" spans="1:19" ht="21" customHeight="1" thickBot="1" thickTop="1">
      <c r="A44" s="43">
        <v>51</v>
      </c>
      <c r="B44" s="48" t="s">
        <v>129</v>
      </c>
      <c r="C44" s="49" t="s">
        <v>95</v>
      </c>
      <c r="D44" s="46">
        <v>3</v>
      </c>
      <c r="E44" s="4" t="s">
        <v>1</v>
      </c>
      <c r="F44" s="5">
        <v>28</v>
      </c>
      <c r="G44" s="6">
        <v>0</v>
      </c>
      <c r="H44" s="6">
        <v>14</v>
      </c>
      <c r="I44" s="7">
        <v>0</v>
      </c>
      <c r="J44" s="3">
        <f t="shared" si="1"/>
        <v>42</v>
      </c>
      <c r="K44" s="2" t="s">
        <v>55</v>
      </c>
      <c r="L44" s="31" t="s">
        <v>1</v>
      </c>
      <c r="M44" s="87"/>
      <c r="N44" s="102"/>
      <c r="O44" s="87"/>
      <c r="P44" s="90"/>
      <c r="R44" s="84"/>
      <c r="S44" s="80"/>
    </row>
    <row r="45" spans="1:19" ht="19.5" customHeight="1" thickBot="1" thickTop="1">
      <c r="A45" s="43"/>
      <c r="B45" s="48" t="s">
        <v>76</v>
      </c>
      <c r="C45" s="49"/>
      <c r="D45" s="45">
        <v>3</v>
      </c>
      <c r="E45" s="4" t="s">
        <v>64</v>
      </c>
      <c r="F45" s="5"/>
      <c r="G45" s="6"/>
      <c r="H45" s="6"/>
      <c r="I45" s="7">
        <v>100</v>
      </c>
      <c r="J45" s="3">
        <f t="shared" si="1"/>
        <v>100</v>
      </c>
      <c r="K45" s="2" t="s">
        <v>55</v>
      </c>
      <c r="L45" s="31" t="s">
        <v>1</v>
      </c>
      <c r="M45" s="87"/>
      <c r="N45" s="102"/>
      <c r="O45" s="87"/>
      <c r="P45" s="90"/>
      <c r="R45" s="84"/>
      <c r="S45" s="80"/>
    </row>
    <row r="46" spans="1:19" ht="24" customHeight="1" thickBot="1" thickTop="1">
      <c r="A46" s="43"/>
      <c r="B46" s="48" t="s">
        <v>138</v>
      </c>
      <c r="C46" s="49" t="s">
        <v>95</v>
      </c>
      <c r="D46" s="46">
        <v>5</v>
      </c>
      <c r="E46" s="4" t="s">
        <v>1</v>
      </c>
      <c r="F46" s="5">
        <v>28</v>
      </c>
      <c r="G46" s="6">
        <v>0</v>
      </c>
      <c r="H46" s="6">
        <v>0</v>
      </c>
      <c r="I46" s="7">
        <v>28</v>
      </c>
      <c r="J46" s="3">
        <f t="shared" si="1"/>
        <v>56</v>
      </c>
      <c r="K46" s="2" t="s">
        <v>55</v>
      </c>
      <c r="L46" s="31" t="s">
        <v>1</v>
      </c>
      <c r="M46" s="87"/>
      <c r="N46" s="102"/>
      <c r="O46" s="87"/>
      <c r="P46" s="90"/>
      <c r="R46" s="84"/>
      <c r="S46" s="80"/>
    </row>
    <row r="47" spans="1:19" ht="19.5" customHeight="1" thickBot="1" thickTop="1">
      <c r="A47" s="43"/>
      <c r="B47" s="48" t="s">
        <v>67</v>
      </c>
      <c r="C47" s="49"/>
      <c r="D47" s="46">
        <v>2</v>
      </c>
      <c r="E47" s="4" t="s">
        <v>4</v>
      </c>
      <c r="F47" s="5"/>
      <c r="G47" s="6"/>
      <c r="H47" s="10"/>
      <c r="I47" s="11">
        <v>100</v>
      </c>
      <c r="J47" s="3">
        <f t="shared" si="1"/>
        <v>100</v>
      </c>
      <c r="K47" s="2" t="s">
        <v>55</v>
      </c>
      <c r="L47" s="31" t="s">
        <v>1</v>
      </c>
      <c r="M47" s="87"/>
      <c r="N47" s="102"/>
      <c r="O47" s="88"/>
      <c r="P47" s="90"/>
      <c r="R47" s="85"/>
      <c r="S47" s="80"/>
    </row>
    <row r="48" spans="1:19" ht="19.5" customHeight="1" thickBot="1" thickTop="1">
      <c r="A48" s="43">
        <v>35</v>
      </c>
      <c r="B48" s="48" t="s">
        <v>119</v>
      </c>
      <c r="C48" s="49"/>
      <c r="D48" s="46">
        <v>4</v>
      </c>
      <c r="E48" s="4" t="s">
        <v>1</v>
      </c>
      <c r="F48" s="5">
        <v>28</v>
      </c>
      <c r="G48" s="6">
        <v>0</v>
      </c>
      <c r="H48" s="6">
        <v>14</v>
      </c>
      <c r="I48" s="7">
        <v>0</v>
      </c>
      <c r="J48" s="3">
        <f t="shared" si="1"/>
        <v>42</v>
      </c>
      <c r="K48" s="2" t="s">
        <v>55</v>
      </c>
      <c r="L48" s="31" t="s">
        <v>86</v>
      </c>
      <c r="M48" s="87"/>
      <c r="N48" s="102"/>
      <c r="O48" s="89">
        <f>SUM(J48:J61)</f>
        <v>689</v>
      </c>
      <c r="P48" s="91">
        <f>PRODUCT(O48,1/M41)</f>
        <v>0.5965367965367966</v>
      </c>
      <c r="R48" s="83">
        <v>0.55</v>
      </c>
      <c r="S48" s="80"/>
    </row>
    <row r="49" spans="1:19" ht="19.5" customHeight="1" thickBot="1" thickTop="1">
      <c r="A49" s="43">
        <v>36</v>
      </c>
      <c r="B49" s="48" t="s">
        <v>120</v>
      </c>
      <c r="C49" s="49"/>
      <c r="D49" s="46">
        <v>3</v>
      </c>
      <c r="E49" s="4" t="s">
        <v>4</v>
      </c>
      <c r="F49" s="5">
        <v>28</v>
      </c>
      <c r="G49" s="6">
        <v>0</v>
      </c>
      <c r="H49" s="6">
        <v>28</v>
      </c>
      <c r="I49" s="7">
        <v>0</v>
      </c>
      <c r="J49" s="3">
        <f t="shared" si="1"/>
        <v>56</v>
      </c>
      <c r="K49" s="2" t="s">
        <v>55</v>
      </c>
      <c r="L49" s="31" t="s">
        <v>86</v>
      </c>
      <c r="M49" s="87"/>
      <c r="N49" s="102"/>
      <c r="O49" s="89"/>
      <c r="P49" s="92"/>
      <c r="R49" s="84"/>
      <c r="S49" s="80"/>
    </row>
    <row r="50" spans="1:19" ht="19.5" customHeight="1" thickBot="1" thickTop="1">
      <c r="A50" s="43">
        <v>41</v>
      </c>
      <c r="B50" s="48" t="s">
        <v>121</v>
      </c>
      <c r="C50" s="49"/>
      <c r="D50" s="46">
        <v>4</v>
      </c>
      <c r="E50" s="4" t="s">
        <v>1</v>
      </c>
      <c r="F50" s="5">
        <v>28</v>
      </c>
      <c r="G50" s="6">
        <v>0</v>
      </c>
      <c r="H50" s="6">
        <v>21</v>
      </c>
      <c r="I50" s="7">
        <v>0</v>
      </c>
      <c r="J50" s="3">
        <f t="shared" si="1"/>
        <v>49</v>
      </c>
      <c r="K50" s="2" t="s">
        <v>55</v>
      </c>
      <c r="L50" s="31" t="s">
        <v>86</v>
      </c>
      <c r="M50" s="87"/>
      <c r="N50" s="102"/>
      <c r="O50" s="89"/>
      <c r="P50" s="92"/>
      <c r="R50" s="84"/>
      <c r="S50" s="80"/>
    </row>
    <row r="51" spans="1:19" ht="19.5" customHeight="1" thickBot="1" thickTop="1">
      <c r="A51" s="43">
        <v>42</v>
      </c>
      <c r="B51" s="48" t="s">
        <v>122</v>
      </c>
      <c r="C51" s="49"/>
      <c r="D51" s="46">
        <v>4</v>
      </c>
      <c r="E51" s="4" t="s">
        <v>4</v>
      </c>
      <c r="F51" s="5">
        <v>28</v>
      </c>
      <c r="G51" s="6">
        <v>0</v>
      </c>
      <c r="H51" s="6">
        <v>14</v>
      </c>
      <c r="I51" s="7">
        <v>0</v>
      </c>
      <c r="J51" s="3">
        <f t="shared" si="1"/>
        <v>42</v>
      </c>
      <c r="K51" s="2" t="s">
        <v>55</v>
      </c>
      <c r="L51" s="31" t="s">
        <v>86</v>
      </c>
      <c r="M51" s="87"/>
      <c r="N51" s="102"/>
      <c r="O51" s="89"/>
      <c r="P51" s="92"/>
      <c r="R51" s="84"/>
      <c r="S51" s="80"/>
    </row>
    <row r="52" spans="1:19" ht="19.5" customHeight="1" thickBot="1" thickTop="1">
      <c r="A52" s="43">
        <v>43</v>
      </c>
      <c r="B52" s="48" t="s">
        <v>123</v>
      </c>
      <c r="C52" s="49"/>
      <c r="D52" s="46">
        <v>4</v>
      </c>
      <c r="E52" s="4" t="s">
        <v>4</v>
      </c>
      <c r="F52" s="5">
        <v>28</v>
      </c>
      <c r="G52" s="6">
        <v>0</v>
      </c>
      <c r="H52" s="6">
        <v>28</v>
      </c>
      <c r="I52" s="7">
        <v>0</v>
      </c>
      <c r="J52" s="3">
        <f t="shared" si="1"/>
        <v>56</v>
      </c>
      <c r="K52" s="2" t="s">
        <v>55</v>
      </c>
      <c r="L52" s="31" t="s">
        <v>86</v>
      </c>
      <c r="M52" s="87"/>
      <c r="N52" s="102"/>
      <c r="O52" s="89"/>
      <c r="P52" s="92"/>
      <c r="R52" s="84"/>
      <c r="S52" s="80"/>
    </row>
    <row r="53" spans="1:19" ht="22.5" customHeight="1" thickBot="1" thickTop="1">
      <c r="A53" s="43">
        <v>46</v>
      </c>
      <c r="B53" s="48" t="s">
        <v>124</v>
      </c>
      <c r="C53" s="49" t="s">
        <v>95</v>
      </c>
      <c r="D53" s="46">
        <v>4</v>
      </c>
      <c r="E53" s="4" t="s">
        <v>4</v>
      </c>
      <c r="F53" s="5">
        <v>28</v>
      </c>
      <c r="G53" s="6">
        <v>0</v>
      </c>
      <c r="H53" s="6">
        <v>28</v>
      </c>
      <c r="I53" s="7">
        <v>0</v>
      </c>
      <c r="J53" s="3">
        <f t="shared" si="1"/>
        <v>56</v>
      </c>
      <c r="K53" s="2" t="s">
        <v>55</v>
      </c>
      <c r="L53" s="31" t="s">
        <v>86</v>
      </c>
      <c r="M53" s="87"/>
      <c r="N53" s="102"/>
      <c r="O53" s="89"/>
      <c r="P53" s="92"/>
      <c r="R53" s="84"/>
      <c r="S53" s="80"/>
    </row>
    <row r="54" spans="1:19" ht="21" customHeight="1" thickBot="1" thickTop="1">
      <c r="A54" s="43">
        <v>47</v>
      </c>
      <c r="B54" s="48" t="s">
        <v>125</v>
      </c>
      <c r="C54" s="49" t="s">
        <v>95</v>
      </c>
      <c r="D54" s="46">
        <v>4</v>
      </c>
      <c r="E54" s="4" t="s">
        <v>4</v>
      </c>
      <c r="F54" s="5">
        <v>28</v>
      </c>
      <c r="G54" s="6">
        <v>0</v>
      </c>
      <c r="H54" s="6">
        <v>28</v>
      </c>
      <c r="I54" s="7">
        <v>0</v>
      </c>
      <c r="J54" s="3">
        <f t="shared" si="1"/>
        <v>56</v>
      </c>
      <c r="K54" s="2" t="s">
        <v>55</v>
      </c>
      <c r="L54" s="31" t="s">
        <v>86</v>
      </c>
      <c r="M54" s="87"/>
      <c r="N54" s="102"/>
      <c r="O54" s="89"/>
      <c r="P54" s="92"/>
      <c r="R54" s="84"/>
      <c r="S54" s="80"/>
    </row>
    <row r="55" spans="1:19" ht="22.5" customHeight="1" thickBot="1" thickTop="1">
      <c r="A55" s="43">
        <v>49</v>
      </c>
      <c r="B55" s="48" t="s">
        <v>127</v>
      </c>
      <c r="C55" s="49" t="s">
        <v>95</v>
      </c>
      <c r="D55" s="46">
        <v>4</v>
      </c>
      <c r="E55" s="4" t="s">
        <v>1</v>
      </c>
      <c r="F55" s="5">
        <v>35</v>
      </c>
      <c r="G55" s="6">
        <v>0</v>
      </c>
      <c r="H55" s="6">
        <v>28</v>
      </c>
      <c r="I55" s="7">
        <v>0</v>
      </c>
      <c r="J55" s="3">
        <f t="shared" si="1"/>
        <v>63</v>
      </c>
      <c r="K55" s="2" t="s">
        <v>55</v>
      </c>
      <c r="L55" s="31" t="s">
        <v>86</v>
      </c>
      <c r="M55" s="87"/>
      <c r="N55" s="102"/>
      <c r="O55" s="89"/>
      <c r="P55" s="92"/>
      <c r="R55" s="84"/>
      <c r="S55" s="80"/>
    </row>
    <row r="56" spans="1:19" ht="24" customHeight="1" thickBot="1" thickTop="1">
      <c r="A56" s="43">
        <v>50</v>
      </c>
      <c r="B56" s="48" t="s">
        <v>128</v>
      </c>
      <c r="C56" s="49" t="s">
        <v>95</v>
      </c>
      <c r="D56" s="46">
        <v>4</v>
      </c>
      <c r="E56" s="4" t="s">
        <v>4</v>
      </c>
      <c r="F56" s="5">
        <v>21</v>
      </c>
      <c r="G56" s="6">
        <v>0</v>
      </c>
      <c r="H56" s="6">
        <v>28</v>
      </c>
      <c r="I56" s="7">
        <v>0</v>
      </c>
      <c r="J56" s="3">
        <f t="shared" si="1"/>
        <v>49</v>
      </c>
      <c r="K56" s="2" t="s">
        <v>55</v>
      </c>
      <c r="L56" s="31" t="s">
        <v>86</v>
      </c>
      <c r="M56" s="87"/>
      <c r="N56" s="102"/>
      <c r="O56" s="89"/>
      <c r="P56" s="92"/>
      <c r="R56" s="84"/>
      <c r="S56" s="80"/>
    </row>
    <row r="57" spans="1:19" ht="24" customHeight="1" thickBot="1" thickTop="1">
      <c r="A57" s="43">
        <v>52</v>
      </c>
      <c r="B57" s="48" t="s">
        <v>130</v>
      </c>
      <c r="C57" s="49" t="s">
        <v>95</v>
      </c>
      <c r="D57" s="46">
        <v>4</v>
      </c>
      <c r="E57" s="4" t="s">
        <v>1</v>
      </c>
      <c r="F57" s="5">
        <v>28</v>
      </c>
      <c r="G57" s="6">
        <v>0</v>
      </c>
      <c r="H57" s="6">
        <v>14</v>
      </c>
      <c r="I57" s="7">
        <v>0</v>
      </c>
      <c r="J57" s="3">
        <f t="shared" si="1"/>
        <v>42</v>
      </c>
      <c r="K57" s="2" t="s">
        <v>55</v>
      </c>
      <c r="L57" s="31" t="s">
        <v>86</v>
      </c>
      <c r="M57" s="87"/>
      <c r="N57" s="102"/>
      <c r="O57" s="89"/>
      <c r="P57" s="92"/>
      <c r="R57" s="84"/>
      <c r="S57" s="80"/>
    </row>
    <row r="58" spans="1:19" ht="24.75" customHeight="1" thickBot="1" thickTop="1">
      <c r="A58" s="43">
        <v>53</v>
      </c>
      <c r="B58" s="48" t="s">
        <v>131</v>
      </c>
      <c r="C58" s="49" t="s">
        <v>95</v>
      </c>
      <c r="D58" s="46">
        <v>3</v>
      </c>
      <c r="E58" s="4" t="s">
        <v>1</v>
      </c>
      <c r="F58" s="5">
        <v>28</v>
      </c>
      <c r="G58" s="6">
        <v>0</v>
      </c>
      <c r="H58" s="6">
        <v>14</v>
      </c>
      <c r="I58" s="7">
        <v>0</v>
      </c>
      <c r="J58" s="3">
        <f t="shared" si="1"/>
        <v>42</v>
      </c>
      <c r="K58" s="2" t="s">
        <v>55</v>
      </c>
      <c r="L58" s="31" t="s">
        <v>86</v>
      </c>
      <c r="M58" s="87"/>
      <c r="N58" s="102"/>
      <c r="O58" s="89"/>
      <c r="P58" s="92"/>
      <c r="R58" s="84"/>
      <c r="S58" s="80"/>
    </row>
    <row r="59" spans="1:19" ht="24.75" customHeight="1" thickBot="1" thickTop="1">
      <c r="A59" s="43">
        <v>54</v>
      </c>
      <c r="B59" s="48" t="s">
        <v>132</v>
      </c>
      <c r="C59" s="49" t="s">
        <v>95</v>
      </c>
      <c r="D59" s="46">
        <v>5</v>
      </c>
      <c r="E59" s="4" t="s">
        <v>1</v>
      </c>
      <c r="F59" s="5">
        <v>28</v>
      </c>
      <c r="G59" s="6">
        <v>0</v>
      </c>
      <c r="H59" s="6">
        <v>28</v>
      </c>
      <c r="I59" s="7">
        <v>0</v>
      </c>
      <c r="J59" s="3">
        <f t="shared" si="1"/>
        <v>56</v>
      </c>
      <c r="K59" s="2" t="s">
        <v>55</v>
      </c>
      <c r="L59" s="31" t="s">
        <v>86</v>
      </c>
      <c r="M59" s="87"/>
      <c r="N59" s="102"/>
      <c r="O59" s="89"/>
      <c r="P59" s="92"/>
      <c r="R59" s="84"/>
      <c r="S59" s="80"/>
    </row>
    <row r="60" spans="1:19" ht="19.5" customHeight="1" thickBot="1" thickTop="1">
      <c r="A60" s="43"/>
      <c r="B60" s="48" t="s">
        <v>76</v>
      </c>
      <c r="C60" s="49"/>
      <c r="D60" s="45">
        <v>2</v>
      </c>
      <c r="E60" s="4" t="s">
        <v>64</v>
      </c>
      <c r="F60" s="5"/>
      <c r="G60" s="6"/>
      <c r="H60" s="6"/>
      <c r="I60" s="7">
        <v>50</v>
      </c>
      <c r="J60" s="3">
        <f t="shared" si="1"/>
        <v>50</v>
      </c>
      <c r="K60" s="2" t="s">
        <v>55</v>
      </c>
      <c r="L60" s="31" t="s">
        <v>86</v>
      </c>
      <c r="M60" s="87"/>
      <c r="N60" s="102"/>
      <c r="O60" s="89"/>
      <c r="P60" s="92"/>
      <c r="R60" s="84"/>
      <c r="S60" s="80"/>
    </row>
    <row r="61" spans="1:19" ht="19.5" customHeight="1" thickBot="1" thickTop="1">
      <c r="A61" s="43">
        <v>55</v>
      </c>
      <c r="B61" s="48" t="s">
        <v>67</v>
      </c>
      <c r="C61" s="49"/>
      <c r="D61" s="46">
        <v>3</v>
      </c>
      <c r="E61" s="4" t="s">
        <v>4</v>
      </c>
      <c r="F61" s="5"/>
      <c r="G61" s="6"/>
      <c r="H61" s="10"/>
      <c r="I61" s="11">
        <v>30</v>
      </c>
      <c r="J61" s="3">
        <f t="shared" si="1"/>
        <v>30</v>
      </c>
      <c r="K61" s="2" t="s">
        <v>55</v>
      </c>
      <c r="L61" s="31" t="s">
        <v>86</v>
      </c>
      <c r="M61" s="88"/>
      <c r="N61" s="103"/>
      <c r="O61" s="89"/>
      <c r="P61" s="93"/>
      <c r="R61" s="85"/>
      <c r="S61" s="82"/>
    </row>
    <row r="62" spans="1:12" ht="19.5" customHeight="1" thickBot="1" thickTop="1">
      <c r="A62" s="43">
        <v>56</v>
      </c>
      <c r="B62" s="48" t="s">
        <v>68</v>
      </c>
      <c r="C62" s="49"/>
      <c r="D62" s="46">
        <v>10</v>
      </c>
      <c r="E62" s="4" t="s">
        <v>1</v>
      </c>
      <c r="F62" s="17"/>
      <c r="G62" s="19"/>
      <c r="H62" s="19"/>
      <c r="I62" s="20">
        <v>0</v>
      </c>
      <c r="J62" s="3">
        <f t="shared" si="1"/>
        <v>0</v>
      </c>
      <c r="K62" s="4"/>
      <c r="L62" s="1"/>
    </row>
    <row r="63" spans="4:10" ht="15.75" thickTop="1">
      <c r="D63" s="22">
        <f>SUM(D3:D62)</f>
        <v>240</v>
      </c>
      <c r="F63" s="74">
        <f>SUM(F3:F62)</f>
        <v>1456</v>
      </c>
      <c r="G63" s="18">
        <f>SUM(G3:G62)</f>
        <v>588</v>
      </c>
      <c r="H63" s="18">
        <f>SUM(H3:H62)</f>
        <v>595</v>
      </c>
      <c r="I63" s="18">
        <f>SUM(I3:I62)</f>
        <v>587</v>
      </c>
      <c r="J63" s="24"/>
    </row>
    <row r="64" spans="6:10" ht="15">
      <c r="F64" s="74"/>
      <c r="G64" s="74">
        <f>SUM(G63:I63)</f>
        <v>1770</v>
      </c>
      <c r="H64" s="74"/>
      <c r="I64" s="74"/>
      <c r="J64" s="25"/>
    </row>
    <row r="65" spans="6:14" ht="15">
      <c r="F65" s="70">
        <f>SUM(F63,G64)</f>
        <v>3226</v>
      </c>
      <c r="G65" s="70"/>
      <c r="H65" s="70"/>
      <c r="I65" s="70"/>
      <c r="J65" s="26">
        <f>SUM(J3:J62)</f>
        <v>3226</v>
      </c>
      <c r="M65" s="29">
        <f>SUM(M3:M61)</f>
        <v>3226</v>
      </c>
      <c r="N65" s="30">
        <f>SUM(N3:N61)</f>
        <v>1</v>
      </c>
    </row>
    <row r="66" spans="6:8" ht="15">
      <c r="F66" t="s">
        <v>88</v>
      </c>
      <c r="H66" s="32">
        <f>PRODUCT(F63,1/G64)</f>
        <v>0.8225988700564972</v>
      </c>
    </row>
    <row r="68" spans="3:4" ht="15">
      <c r="C68" s="57" t="s">
        <v>96</v>
      </c>
      <c r="D68" s="18">
        <v>742</v>
      </c>
    </row>
    <row r="69" spans="3:12" ht="15">
      <c r="C69" s="57" t="s">
        <v>97</v>
      </c>
      <c r="D69" s="18">
        <v>2484</v>
      </c>
      <c r="F69" t="s">
        <v>98</v>
      </c>
      <c r="H69" t="s">
        <v>135</v>
      </c>
      <c r="K69" s="21"/>
      <c r="L69" s="21"/>
    </row>
    <row r="70" spans="3:9" ht="15">
      <c r="C70" s="57" t="s">
        <v>133</v>
      </c>
      <c r="D70" s="18">
        <v>245</v>
      </c>
      <c r="E70" s="39">
        <v>0.1</v>
      </c>
      <c r="F70">
        <v>382</v>
      </c>
      <c r="H70" s="40">
        <v>627</v>
      </c>
      <c r="I70" s="41">
        <f>PRODUCT(H70,1/D69)</f>
        <v>0.2524154589371981</v>
      </c>
    </row>
    <row r="71" spans="3:5" ht="12.75">
      <c r="C71" s="58" t="s">
        <v>134</v>
      </c>
      <c r="D71" s="37">
        <v>707</v>
      </c>
      <c r="E71" s="38">
        <f>PRODUCT(D71,1/F65)</f>
        <v>0.21915685058896464</v>
      </c>
    </row>
    <row r="72" spans="3:4" ht="12.75">
      <c r="C72" s="15"/>
      <c r="D72" s="36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</sheetData>
  <sheetProtection/>
  <mergeCells count="31">
    <mergeCell ref="N31:N40"/>
    <mergeCell ref="N41:N61"/>
    <mergeCell ref="M3:M5"/>
    <mergeCell ref="M6:M30"/>
    <mergeCell ref="M31:M40"/>
    <mergeCell ref="M41:M61"/>
    <mergeCell ref="L3:L5"/>
    <mergeCell ref="O6:O15"/>
    <mergeCell ref="O17:O29"/>
    <mergeCell ref="P6:P15"/>
    <mergeCell ref="P17:P29"/>
    <mergeCell ref="N3:N5"/>
    <mergeCell ref="N6:N30"/>
    <mergeCell ref="O41:O47"/>
    <mergeCell ref="O48:O61"/>
    <mergeCell ref="P41:P47"/>
    <mergeCell ref="P48:P61"/>
    <mergeCell ref="R41:R47"/>
    <mergeCell ref="R6:R15"/>
    <mergeCell ref="R17:R29"/>
    <mergeCell ref="R31:R40"/>
    <mergeCell ref="F65:I65"/>
    <mergeCell ref="R2:S2"/>
    <mergeCell ref="R3:R5"/>
    <mergeCell ref="G64:I64"/>
    <mergeCell ref="F63:F64"/>
    <mergeCell ref="S3:S5"/>
    <mergeCell ref="S6:S30"/>
    <mergeCell ref="S31:S40"/>
    <mergeCell ref="S41:S61"/>
    <mergeCell ref="R48:R61"/>
  </mergeCells>
  <printOptions/>
  <pageMargins left="0.5" right="0.5" top="0.5" bottom="0.5" header="0.5" footer="0.5"/>
  <pageSetup horizontalDpi="600" verticalDpi="600" orientation="portrait" paperSize="8" scale="7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prodecan</cp:lastModifiedBy>
  <cp:lastPrinted>2016-05-17T10:10:41Z</cp:lastPrinted>
  <dcterms:created xsi:type="dcterms:W3CDTF">2015-02-28T18:37:02Z</dcterms:created>
  <dcterms:modified xsi:type="dcterms:W3CDTF">2016-05-24T09:46:09Z</dcterms:modified>
  <cp:category/>
  <cp:version/>
  <cp:contentType/>
  <cp:contentStatus/>
</cp:coreProperties>
</file>