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Anii_I-III" sheetId="1" r:id="rId1"/>
  </sheets>
  <definedNames>
    <definedName name="_xlnm.Print_Area" localSheetId="0">'Anii_I-III'!$A$1:$AS$213</definedName>
  </definedNames>
  <calcPr fullCalcOnLoad="1"/>
</workbook>
</file>

<file path=xl/sharedStrings.xml><?xml version="1.0" encoding="utf-8"?>
<sst xmlns="http://schemas.openxmlformats.org/spreadsheetml/2006/main" count="522" uniqueCount="214">
  <si>
    <t>1.</t>
  </si>
  <si>
    <t>2.</t>
  </si>
  <si>
    <t>3.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</si>
  <si>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</si>
  <si>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</si>
  <si>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</si>
  <si>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</si>
  <si>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</si>
  <si>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</si>
  <si>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</si>
  <si>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</si>
  <si>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</si>
  <si>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</si>
  <si>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</si>
  <si>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</si>
  <si>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</si>
  <si>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</si>
  <si>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</si>
  <si>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</si>
  <si>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ANUL I</t>
  </si>
  <si>
    <t>Legenda</t>
  </si>
  <si>
    <t>Analiza matematica</t>
  </si>
  <si>
    <t>Universitatea Politehnica Timişoara</t>
  </si>
  <si>
    <t xml:space="preserve">Facultatea </t>
  </si>
  <si>
    <t xml:space="preserve">evaluări: </t>
  </si>
  <si>
    <t>VPI:</t>
  </si>
  <si>
    <t>Nume disciplina</t>
  </si>
  <si>
    <t>Cod</t>
  </si>
  <si>
    <t>ANUL II</t>
  </si>
  <si>
    <t>ANUL III</t>
  </si>
  <si>
    <t>ANUL IV</t>
  </si>
  <si>
    <t>DISCIPLINE OPTIONALE</t>
  </si>
  <si>
    <t>DISCIPLINE FACULTATIVE</t>
  </si>
  <si>
    <t>RECTOR,</t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</si>
  <si>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</si>
  <si>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2"/>
        <color indexed="62"/>
        <rFont val="Arial"/>
        <family val="2"/>
      </rPr>
      <t>DC</t>
    </r>
    <r>
      <rPr>
        <sz val="12"/>
        <color indexed="62"/>
        <rFont val="Arial"/>
        <family val="2"/>
      </rPr>
      <t xml:space="preserve"> - disciplina complementara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</si>
  <si>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disciplina in domeniu</t>
    </r>
  </si>
  <si>
    <r>
      <rPr>
        <b/>
        <sz val="12"/>
        <color indexed="62"/>
        <rFont val="Arial"/>
        <family val="2"/>
      </rPr>
      <t>DF</t>
    </r>
    <r>
      <rPr>
        <sz val="12"/>
        <color indexed="62"/>
        <rFont val="Arial"/>
        <family val="2"/>
      </rPr>
      <t xml:space="preserve"> - disciplina fundamentala</t>
    </r>
  </si>
  <si>
    <r>
      <rPr>
        <b/>
        <sz val="12"/>
        <color indexed="62"/>
        <rFont val="Arial"/>
        <family val="2"/>
      </rPr>
      <t>DS</t>
    </r>
    <r>
      <rPr>
        <sz val="12"/>
        <color indexed="62"/>
        <rFont val="Arial"/>
        <family val="2"/>
      </rPr>
      <t xml:space="preserve"> - disciplina de specialitate</t>
    </r>
  </si>
  <si>
    <r>
      <t>Nota</t>
    </r>
    <r>
      <rPr>
        <sz val="12"/>
        <color indexed="18"/>
        <rFont val="Arial"/>
        <family val="2"/>
      </rPr>
      <t xml:space="preserve">: Din fiecare dintre grupurile de </t>
    </r>
    <r>
      <rPr>
        <b/>
        <sz val="12"/>
        <color indexed="18"/>
        <rFont val="Arial"/>
        <family val="2"/>
      </rPr>
      <t xml:space="preserve">Discipline opţionale </t>
    </r>
    <r>
      <rPr>
        <sz val="12"/>
        <color indexed="18"/>
        <rFont val="Arial"/>
        <family val="2"/>
      </rPr>
      <t>se activează un număr de discipline  în funcţie de opţiunile studenţilor, de numărul studenţilor şi de acoperirea financiară.</t>
    </r>
  </si>
  <si>
    <t>SEMESTRUL 1</t>
  </si>
  <si>
    <t>SEMESTRUL 2</t>
  </si>
  <si>
    <t>SEMESTRUL 3</t>
  </si>
  <si>
    <t>SEMESTRUL 4</t>
  </si>
  <si>
    <t>SEMESTRUL 5</t>
  </si>
  <si>
    <t>SEMESTRUL 6</t>
  </si>
  <si>
    <t>SEMESTRUL 7</t>
  </si>
  <si>
    <t>SEMESTRUL 8</t>
  </si>
  <si>
    <t>Prof.univ.dr.ing.Viorel-Aurel ŞERBAN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</si>
  <si>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</si>
  <si>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</si>
  <si>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</si>
  <si>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</si>
  <si>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</si>
  <si>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</si>
  <si>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</si>
  <si>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</si>
  <si>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</si>
  <si>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</si>
  <si>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</t>
    </r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</si>
  <si>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proiect autonom cu examinare ca si in cazul   disciplinelor cu examen</t>
    </r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</si>
  <si>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</si>
  <si>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</si>
  <si>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 xml:space="preserve">=colocviu </t>
    </r>
  </si>
  <si>
    <t>DECAN,</t>
  </si>
  <si>
    <t>CodRSI.</t>
  </si>
  <si>
    <t>Cod DFI.</t>
  </si>
  <si>
    <t>CodDL</t>
  </si>
  <si>
    <t>CodDL.</t>
  </si>
  <si>
    <t>CodS</t>
  </si>
  <si>
    <r>
      <t xml:space="preserve">Domeniul fundamental de ierarhizare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</si>
  <si>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4"/>
        <color indexed="18"/>
        <rFont val="Arial"/>
        <family val="2"/>
      </rPr>
      <t>(RSI):</t>
    </r>
    <r>
      <rPr>
        <sz val="14"/>
        <color indexed="18"/>
        <rFont val="Arial"/>
        <family val="2"/>
      </rPr>
      <t xml:space="preserve"> </t>
    </r>
  </si>
  <si>
    <t>total/ sem.</t>
  </si>
  <si>
    <t>total/ săpt.</t>
  </si>
  <si>
    <r>
      <t xml:space="preserve">Domeniul de licenta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</t>
    </r>
  </si>
  <si>
    <r>
      <t xml:space="preserve">Specializarea </t>
    </r>
    <r>
      <rPr>
        <b/>
        <sz val="14"/>
        <color indexed="18"/>
        <rFont val="Arial"/>
        <family val="2"/>
      </rPr>
      <t>(S):</t>
    </r>
    <r>
      <rPr>
        <sz val="14"/>
        <color indexed="18"/>
        <rFont val="Arial"/>
        <family val="2"/>
      </rPr>
      <t xml:space="preserve"> </t>
    </r>
  </si>
  <si>
    <t>Responsabilitate socială şi activism civic</t>
  </si>
  <si>
    <t>DC</t>
  </si>
  <si>
    <t>D</t>
  </si>
  <si>
    <t>5E, 1D</t>
  </si>
  <si>
    <t xml:space="preserve"> </t>
  </si>
  <si>
    <t>Teoria Generala a Statului si Dreptului</t>
  </si>
  <si>
    <t xml:space="preserve">Stiinta Administratiei  </t>
  </si>
  <si>
    <t>Informatica</t>
  </si>
  <si>
    <t>Economie I</t>
  </si>
  <si>
    <t>Integrare Europeana</t>
  </si>
  <si>
    <t>Economie II</t>
  </si>
  <si>
    <t>Sociologie si Logica</t>
  </si>
  <si>
    <t>Stiinte Politice</t>
  </si>
  <si>
    <t>Bazele contabilitatii</t>
  </si>
  <si>
    <t>Dreptul familiei si acte de stare civila</t>
  </si>
  <si>
    <t xml:space="preserve">Dreptul Muncii si Securitatii Sociale </t>
  </si>
  <si>
    <t>Finante Publice</t>
  </si>
  <si>
    <t xml:space="preserve">Marketing </t>
  </si>
  <si>
    <t>Management Public</t>
  </si>
  <si>
    <t>Fiscalitate</t>
  </si>
  <si>
    <t>Drept Administrativ si Constitutional</t>
  </si>
  <si>
    <t>Managementul Serviciilor Publice</t>
  </si>
  <si>
    <t>Relatii publice</t>
  </si>
  <si>
    <t>Management in Productie şi Transporturi</t>
  </si>
  <si>
    <t>Ştiinţe sociale</t>
  </si>
  <si>
    <t>Ştiinţe administrative</t>
  </si>
  <si>
    <t>DS</t>
  </si>
  <si>
    <t xml:space="preserve"> E</t>
  </si>
  <si>
    <t>C</t>
  </si>
  <si>
    <t>Prof.univ.ing.dr.ec. Marian MOCAN</t>
  </si>
  <si>
    <t>Administraţie publică</t>
  </si>
  <si>
    <t>Managementul Proiectelor in Administratia Publica</t>
  </si>
  <si>
    <t>Elaborare lucrare de licenţă</t>
  </si>
  <si>
    <t>Examen de licenţă</t>
  </si>
  <si>
    <t>Voluntariat</t>
  </si>
  <si>
    <t>Prof.univ.dr.ing.,ec. Marian MOCAN</t>
  </si>
  <si>
    <t>ciclul</t>
  </si>
  <si>
    <t>c1c2c3</t>
  </si>
  <si>
    <t>a1a2</t>
  </si>
  <si>
    <t>L</t>
  </si>
  <si>
    <t>361</t>
  </si>
  <si>
    <t>Disciplina opţională 1</t>
  </si>
  <si>
    <t>Disciplina opţională 2</t>
  </si>
  <si>
    <t>Disciplina opţională 3</t>
  </si>
  <si>
    <t>Disciplina opţională 4</t>
  </si>
  <si>
    <t>Educatie fizica 1</t>
  </si>
  <si>
    <t>Educatie fizica 2</t>
  </si>
  <si>
    <t>Practica 1 (90 ore)</t>
  </si>
  <si>
    <t>Practica 2  (90 ore)</t>
  </si>
  <si>
    <t>Disciplina optională  5</t>
  </si>
  <si>
    <t>Disciplina optională  6</t>
  </si>
  <si>
    <t>Disciplina optională 7</t>
  </si>
  <si>
    <t>Disciplina optională 8</t>
  </si>
  <si>
    <t>Disciplina optională 9</t>
  </si>
  <si>
    <t>Disciplina optională 10</t>
  </si>
  <si>
    <t>Disciplină opţională 11</t>
  </si>
  <si>
    <t>Disciplină opţională 12</t>
  </si>
  <si>
    <t>Disciplină opţională 13</t>
  </si>
  <si>
    <t>Disciplină opţională 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</si>
  <si>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</si>
  <si>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</si>
  <si>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</si>
  <si>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</si>
  <si>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</si>
  <si>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</si>
  <si>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</si>
  <si>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</si>
  <si>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</si>
  <si>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</si>
  <si>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</si>
  <si>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</si>
  <si>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</si>
  <si>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</si>
  <si>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 xml:space="preserve">Comunicare in Administratia Publica  </t>
  </si>
  <si>
    <t>Limba straina 1</t>
  </si>
  <si>
    <t>Limba straina 2</t>
  </si>
  <si>
    <t>Contencios Administrativ</t>
  </si>
  <si>
    <t>Educatie fizica 3</t>
  </si>
  <si>
    <t>Educatie fizica 4</t>
  </si>
  <si>
    <t>f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</si>
  <si>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</si>
  <si>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</si>
  <si>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</si>
  <si>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</si>
  <si>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</si>
  <si>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</si>
  <si>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</si>
  <si>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</si>
  <si>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</si>
  <si>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t xml:space="preserve">Disciplina optionala 1. 1.
</t>
    </r>
    <r>
      <rPr>
        <b/>
        <sz val="14"/>
        <color indexed="18"/>
        <rFont val="Arial"/>
        <family val="2"/>
      </rPr>
      <t>Drept civil. Drepturi Reale. Contracte*</t>
    </r>
  </si>
  <si>
    <t xml:space="preserve">Disciplina optionala 1. 2. 
Dreptul Proprietatii Intelectuale </t>
  </si>
  <si>
    <t>Disciplina optionala 2.1.
Comunicare in Administratia Publica*</t>
  </si>
  <si>
    <t xml:space="preserve">Disciplina optionala 2. 2.  
Medierea </t>
  </si>
  <si>
    <t>Disciplina optionala 3. 1.
Contabilitatea Institutiilor Publice*</t>
  </si>
  <si>
    <t>Disciplina optionala 3.2.
Gestiunea</t>
  </si>
  <si>
    <t xml:space="preserve">Disciplina optionala 4.1. 
Politici Publice* </t>
  </si>
  <si>
    <t>Disciplina optionala 4. 2.
 Strategii Publice</t>
  </si>
  <si>
    <t>Disciplina optionala 5.1.
 Managementul Resurselor Umane*</t>
  </si>
  <si>
    <t xml:space="preserve">Disciplina optionala 5.2. 
Managementul Personalului </t>
  </si>
  <si>
    <t>Disciplina optionala 6.1.
Etica si Transparenta*</t>
  </si>
  <si>
    <t xml:space="preserve">Disciplina optionala 6.2.
 Etica in Administratia Publica </t>
  </si>
  <si>
    <t>Disciplina optionala 7.1. 
Elemente de Drept Penal si Procedura Penala*</t>
  </si>
  <si>
    <t xml:space="preserve">Disciplina optionala 7.2. 
Complemente si Spete de Drept Penal  </t>
  </si>
  <si>
    <t>Disciplina optionala 8 .  1. 
Tehnici si Metode ale Adoptarii Deciziei Publice*</t>
  </si>
  <si>
    <t>Disciplina optionala 8. 2.
Strategii Decizionale</t>
  </si>
  <si>
    <t>Disciplina optionala 9.1. 
Deontologie in Administratia Publica</t>
  </si>
  <si>
    <r>
      <t xml:space="preserve">Disciplina optionala 9. 2.
</t>
    </r>
    <r>
      <rPr>
        <sz val="14"/>
        <color indexed="18"/>
        <rFont val="Arial"/>
        <family val="2"/>
      </rPr>
      <t>Deontologia Functionarului Public</t>
    </r>
    <r>
      <rPr>
        <sz val="14"/>
        <color indexed="18"/>
        <rFont val="Arial"/>
        <family val="2"/>
      </rPr>
      <t>*</t>
    </r>
  </si>
  <si>
    <r>
      <t xml:space="preserve">Disciplina optionala 10.  1.
 </t>
    </r>
    <r>
      <rPr>
        <sz val="14"/>
        <color indexed="18"/>
        <rFont val="Arial"/>
        <family val="2"/>
      </rPr>
      <t>Dezvoltarea si Planificarea Urbana</t>
    </r>
    <r>
      <rPr>
        <sz val="14"/>
        <color indexed="18"/>
        <rFont val="Arial"/>
        <family val="2"/>
      </rPr>
      <t>*</t>
    </r>
  </si>
  <si>
    <t>Disciplina optionala 10. 2. 
 Urbanism. Reabilitare.</t>
  </si>
  <si>
    <t xml:space="preserve"> Disciplina optionala 11.  1.   
  Dezvoltare Durabila si Protectia Mediului*</t>
  </si>
  <si>
    <t xml:space="preserve"> Disciplina optionala 11.  2.    
Sustenabilitate si Risc</t>
  </si>
  <si>
    <t xml:space="preserve"> Disciplina optionala 12.  1.  
 Marketing Public *                                                                              </t>
  </si>
  <si>
    <t xml:space="preserve">  Disciplina optionala 12. 2. 
 Marketingul Serviciilor Publice                                                                       </t>
  </si>
  <si>
    <t xml:space="preserve">  Disciplina optionala 13.  1.
 Management Strategic*</t>
  </si>
  <si>
    <t>Disciplina optionala 13. 2. 
  Management si Marketing Strategic</t>
  </si>
  <si>
    <t>Disciplina optionala 14. 1.  
  Sisteme Informatice In Management *</t>
  </si>
  <si>
    <t xml:space="preserve">Disciplina optionala 14. 2.  
   Decizia Asistata de Calculator  </t>
  </si>
  <si>
    <t>L361.16.06.D5</t>
  </si>
  <si>
    <t>L361.16.06.E6</t>
  </si>
  <si>
    <t>L361.16.02.f01</t>
  </si>
  <si>
    <t>L361.16.04.f01</t>
  </si>
  <si>
    <t>L361.16.04.f02</t>
  </si>
  <si>
    <t>L361.16.06.f01</t>
  </si>
  <si>
    <r>
      <t xml:space="preserve">Domeniul fundamental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</t>
    </r>
  </si>
  <si>
    <t>(*) - discipline optionale activate in anul universitar 2016 / 2017</t>
  </si>
  <si>
    <t>Competenţe profesionale corespunzătoare specializării:</t>
  </si>
  <si>
    <t>Competenţe transversale corespunzătoare specializării:</t>
  </si>
  <si>
    <t>• Comunicarea orală şi scrisă, în limba programului de studii şi într‐o limbă de circulaţie internaţională, a unor mesaje structurate referitoare la o problemă dată din specialitate.</t>
  </si>
  <si>
    <r>
      <t>·</t>
    </r>
    <r>
      <rPr>
        <sz val="7"/>
        <color indexed="18"/>
        <rFont val="Times New Roman"/>
        <family val="1"/>
      </rPr>
      <t xml:space="preserve">  </t>
    </r>
    <r>
      <rPr>
        <sz val="10"/>
        <color indexed="18"/>
        <rFont val="Arial"/>
        <family val="2"/>
      </rPr>
      <t>Utilizarea conceptelor şi principiilor fundamentale de organizare şi funcţionare a structurilor administrative pentru inserţia profesională în instituţii publice şi/sau private.</t>
    </r>
  </si>
  <si>
    <r>
      <t>·</t>
    </r>
    <r>
      <rPr>
        <sz val="7"/>
        <color indexed="18"/>
        <rFont val="Times New Roman"/>
        <family val="1"/>
      </rPr>
      <t xml:space="preserve">  </t>
    </r>
    <r>
      <rPr>
        <sz val="10"/>
        <color indexed="18"/>
        <rFont val="Arial"/>
        <family val="2"/>
      </rPr>
      <t>Identificarea şi aplicarea dispoziţiilor legale cu privire la sistemul administrativ, inclusiv iniţierea şi formularea de propuneri de acte normative şi/sau administrative.</t>
    </r>
  </si>
  <si>
    <r>
      <t>·</t>
    </r>
    <r>
      <rPr>
        <sz val="7"/>
        <color indexed="18"/>
        <rFont val="Times New Roman"/>
        <family val="1"/>
      </rPr>
      <t xml:space="preserve">  </t>
    </r>
    <r>
      <rPr>
        <sz val="10"/>
        <color indexed="18"/>
        <rFont val="Arial"/>
        <family val="2"/>
      </rPr>
      <t>Aplicarea instrumentelor strategice pentru dezvoltarea instituţională.</t>
    </r>
  </si>
  <si>
    <r>
      <t>·</t>
    </r>
    <r>
      <rPr>
        <sz val="7"/>
        <color indexed="18"/>
        <rFont val="Times New Roman"/>
        <family val="1"/>
      </rPr>
      <t xml:space="preserve">  </t>
    </r>
    <r>
      <rPr>
        <sz val="10"/>
        <color indexed="18"/>
        <rFont val="Arial"/>
        <family val="2"/>
      </rPr>
      <t>Administrarea activităţilor specifice din domeniu, cu respectarea eticii şi deontologiei profesionale.</t>
    </r>
  </si>
  <si>
    <r>
      <t>·</t>
    </r>
    <r>
      <rPr>
        <sz val="7"/>
        <color indexed="18"/>
        <rFont val="Times New Roman"/>
        <family val="1"/>
      </rPr>
      <t xml:space="preserve">  </t>
    </r>
    <r>
      <rPr>
        <sz val="10"/>
        <color indexed="18"/>
        <rFont val="Arial"/>
        <family val="2"/>
      </rPr>
      <t>Identificarea, analizarea şi rezolvarea problemelor din administraţia publică, în mod cooperant, flexibil şi eficient.</t>
    </r>
  </si>
  <si>
    <r>
      <t>·</t>
    </r>
    <r>
      <rPr>
        <sz val="7"/>
        <color indexed="18"/>
        <rFont val="Times New Roman"/>
        <family val="1"/>
      </rPr>
      <t xml:space="preserve">  </t>
    </r>
    <r>
      <rPr>
        <sz val="10"/>
        <color indexed="18"/>
        <rFont val="Arial"/>
        <family val="2"/>
      </rPr>
      <t>Îndeplinirea la termen, în mod riguros, eficient şi responsabil, a sarcinilor profesionale, cu respectarea principiilor etice şi a deontologiei profesionale.</t>
    </r>
  </si>
  <si>
    <r>
      <t>·</t>
    </r>
    <r>
      <rPr>
        <sz val="7"/>
        <color indexed="18"/>
        <rFont val="Times New Roman"/>
        <family val="1"/>
      </rPr>
      <t xml:space="preserve">  </t>
    </r>
    <r>
      <rPr>
        <sz val="10"/>
        <color indexed="18"/>
        <rFont val="Arial"/>
        <family val="2"/>
      </rPr>
      <t>Aplicarea tehnicilor de relaţionare în grup, deprinderea şi exercitarea rolurilor specifice în munca de echipă, prin dezvoltarea abilităţilor de comunicare interpersonală.</t>
    </r>
  </si>
  <si>
    <r>
      <t>·</t>
    </r>
    <r>
      <rPr>
        <sz val="7"/>
        <color indexed="18"/>
        <rFont val="Times New Roman"/>
        <family val="1"/>
      </rPr>
      <t xml:space="preserve">  </t>
    </r>
    <r>
      <rPr>
        <sz val="10"/>
        <color indexed="18"/>
        <rFont val="Arial"/>
        <family val="2"/>
      </rPr>
      <t>Autoevaluarea nevoii de formare profesională și identificarea resurselor si modalitatilor de formare și dezvoltare personală şi profesională, în scopul inserţiei şi adaptării la cerinţele pieţei muncii.</t>
    </r>
  </si>
  <si>
    <t>An universitar 2018/2019</t>
  </si>
  <si>
    <t>An universitar 2018 - 2019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</si>
</sst>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86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18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trike/>
      <sz val="12"/>
      <color indexed="18"/>
      <name val="Arial"/>
      <family val="2"/>
    </font>
    <font>
      <sz val="7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"/>
      <family val="2"/>
    </font>
    <font>
      <u val="single"/>
      <sz val="12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99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u val="single"/>
      <sz val="12"/>
      <color theme="10"/>
      <name val="Arial"/>
      <family val="2"/>
    </font>
    <font>
      <b/>
      <sz val="12"/>
      <color rgb="FF000080"/>
      <name val="Arial"/>
      <family val="2"/>
    </font>
    <font>
      <sz val="12"/>
      <color theme="3" tint="-0.24997000396251678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Symbol"/>
      <family val="1"/>
    </font>
    <font>
      <sz val="12"/>
      <color rgb="FF000080"/>
      <name val="Arial"/>
      <family val="2"/>
    </font>
    <font>
      <sz val="10"/>
      <color rgb="FF000080"/>
      <name val="Arial"/>
      <family val="2"/>
    </font>
    <font>
      <sz val="14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>
        <color theme="3" tint="-0.24993999302387238"/>
      </right>
      <top style="double"/>
      <bottom style="double"/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theme="3" tint="-0.4999699890613556"/>
      </left>
      <right>
        <color indexed="63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>
        <color indexed="63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 quotePrefix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5" xfId="0" applyFont="1" applyFill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7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7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78" fillId="0" borderId="0" xfId="53" applyFont="1" applyFill="1" applyBorder="1" applyAlignment="1">
      <alignment wrapText="1"/>
    </xf>
    <xf numFmtId="0" fontId="78" fillId="0" borderId="0" xfId="53" applyFont="1" applyFill="1" applyAlignment="1">
      <alignment wrapText="1"/>
    </xf>
    <xf numFmtId="0" fontId="14" fillId="0" borderId="0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quotePrefix="1">
      <alignment vertic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75" fillId="0" borderId="22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vertical="center" wrapText="1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33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3" fontId="23" fillId="0" borderId="38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3" fillId="0" borderId="3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4" fillId="0" borderId="24" xfId="0" applyFont="1" applyFill="1" applyBorder="1" applyAlignment="1">
      <alignment/>
    </xf>
    <xf numFmtId="0" fontId="23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30" fillId="33" borderId="4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2" fillId="0" borderId="3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/>
    </xf>
    <xf numFmtId="0" fontId="83" fillId="0" borderId="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Alignment="1">
      <alignment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0" fontId="84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/>
    </xf>
    <xf numFmtId="0" fontId="84" fillId="0" borderId="0" xfId="0" applyFont="1" applyFill="1" applyAlignment="1">
      <alignment/>
    </xf>
    <xf numFmtId="0" fontId="23" fillId="0" borderId="42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49" fontId="85" fillId="0" borderId="46" xfId="0" applyNumberFormat="1" applyFont="1" applyFill="1" applyBorder="1" applyAlignment="1">
      <alignment horizontal="center" vertical="center" wrapText="1"/>
    </xf>
    <xf numFmtId="49" fontId="85" fillId="0" borderId="47" xfId="0" applyNumberFormat="1" applyFont="1" applyFill="1" applyBorder="1" applyAlignment="1">
      <alignment horizontal="center" vertical="center" wrapText="1"/>
    </xf>
    <xf numFmtId="49" fontId="85" fillId="0" borderId="48" xfId="0" applyNumberFormat="1" applyFont="1" applyFill="1" applyBorder="1" applyAlignment="1">
      <alignment horizontal="center" vertical="center" wrapText="1"/>
    </xf>
    <xf numFmtId="0" fontId="85" fillId="0" borderId="42" xfId="0" applyFont="1" applyFill="1" applyBorder="1" applyAlignment="1">
      <alignment horizontal="center" vertical="center" wrapText="1"/>
    </xf>
    <xf numFmtId="0" fontId="85" fillId="0" borderId="25" xfId="0" applyFont="1" applyFill="1" applyBorder="1" applyAlignment="1">
      <alignment horizontal="center" vertical="center" wrapText="1"/>
    </xf>
    <xf numFmtId="0" fontId="85" fillId="0" borderId="43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0" fontId="85" fillId="0" borderId="35" xfId="0" applyFont="1" applyFill="1" applyBorder="1" applyAlignment="1">
      <alignment horizontal="center" vertical="center" wrapText="1"/>
    </xf>
    <xf numFmtId="0" fontId="85" fillId="0" borderId="45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 quotePrefix="1">
      <alignment horizontal="center" vertical="center" wrapText="1" shrinkToFit="1"/>
    </xf>
    <xf numFmtId="0" fontId="1" fillId="0" borderId="51" xfId="0" applyFont="1" applyFill="1" applyBorder="1" applyAlignment="1" quotePrefix="1">
      <alignment horizontal="center" vertical="center" wrapText="1" shrinkToFit="1"/>
    </xf>
    <xf numFmtId="0" fontId="1" fillId="0" borderId="52" xfId="0" applyFont="1" applyFill="1" applyBorder="1" applyAlignment="1" quotePrefix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9" fillId="0" borderId="17" xfId="0" applyFont="1" applyBorder="1" applyAlignment="1">
      <alignment horizontal="center"/>
    </xf>
    <xf numFmtId="49" fontId="23" fillId="0" borderId="47" xfId="0" applyNumberFormat="1" applyFont="1" applyFill="1" applyBorder="1" applyAlignment="1">
      <alignment horizontal="center" vertical="center" wrapText="1"/>
    </xf>
    <xf numFmtId="49" fontId="23" fillId="0" borderId="48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49" fontId="23" fillId="0" borderId="46" xfId="0" applyNumberFormat="1" applyFont="1" applyFill="1" applyBorder="1" applyAlignment="1">
      <alignment horizontal="center" vertical="center" wrapText="1"/>
    </xf>
    <xf numFmtId="49" fontId="23" fillId="0" borderId="46" xfId="0" applyNumberFormat="1" applyFont="1" applyFill="1" applyBorder="1" applyAlignment="1">
      <alignment horizontal="center" vertical="top" wrapText="1"/>
    </xf>
    <xf numFmtId="49" fontId="23" fillId="0" borderId="48" xfId="0" applyNumberFormat="1" applyFont="1" applyFill="1" applyBorder="1" applyAlignment="1">
      <alignment horizontal="center" vertical="top"/>
    </xf>
    <xf numFmtId="0" fontId="23" fillId="0" borderId="36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1" fontId="16" fillId="0" borderId="33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48" xfId="0" applyNumberFormat="1" applyFont="1" applyFill="1" applyBorder="1" applyAlignment="1">
      <alignment horizontal="center" vertical="top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0" fontId="83" fillId="0" borderId="42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horizontal="center" vertical="center" wrapText="1"/>
    </xf>
    <xf numFmtId="0" fontId="83" fillId="0" borderId="43" xfId="0" applyFont="1" applyFill="1" applyBorder="1" applyAlignment="1">
      <alignment horizontal="center" vertical="center" wrapText="1"/>
    </xf>
    <xf numFmtId="0" fontId="83" fillId="0" borderId="44" xfId="0" applyFont="1" applyFill="1" applyBorder="1" applyAlignment="1">
      <alignment horizontal="center" vertical="center" wrapText="1"/>
    </xf>
    <xf numFmtId="0" fontId="83" fillId="0" borderId="35" xfId="0" applyFont="1" applyFill="1" applyBorder="1" applyAlignment="1">
      <alignment horizontal="center" vertical="center" wrapText="1"/>
    </xf>
    <xf numFmtId="0" fontId="83" fillId="0" borderId="4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center" vertical="center"/>
    </xf>
    <xf numFmtId="0" fontId="75" fillId="0" borderId="53" xfId="0" applyFont="1" applyFill="1" applyBorder="1" applyAlignment="1">
      <alignment horizontal="center" vertical="center"/>
    </xf>
    <xf numFmtId="0" fontId="75" fillId="0" borderId="54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0</xdr:rowOff>
    </xdr:from>
    <xdr:to>
      <xdr:col>43</xdr:col>
      <xdr:colOff>200025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0" y="0"/>
          <a:ext cx="2867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9"/>
  <sheetViews>
    <sheetView tabSelected="1" view="pageBreakPreview" zoomScale="70" zoomScaleSheetLayoutView="70" workbookViewId="0" topLeftCell="A181">
      <selection activeCell="X60" sqref="X60"/>
    </sheetView>
  </sheetViews>
  <sheetFormatPr defaultColWidth="9.140625" defaultRowHeight="12.75"/>
  <cols>
    <col min="1" max="1" width="7.421875" style="0" customWidth="1"/>
    <col min="2" max="3" width="6.7109375" style="0" customWidth="1"/>
    <col min="4" max="4" width="9.7109375" style="0" customWidth="1"/>
    <col min="5" max="5" width="4.421875" style="0" customWidth="1"/>
    <col min="6" max="6" width="7.00390625" style="0" customWidth="1"/>
    <col min="7" max="7" width="6.421875" style="0" customWidth="1"/>
    <col min="8" max="8" width="5.57421875" style="0" customWidth="1"/>
    <col min="9" max="9" width="5.8515625" style="0" customWidth="1"/>
    <col min="10" max="10" width="4.28125" style="0" customWidth="1"/>
    <col min="11" max="11" width="5.421875" style="0" customWidth="1"/>
    <col min="12" max="12" width="4.8515625" style="0" customWidth="1"/>
    <col min="13" max="14" width="5.7109375" style="0" customWidth="1"/>
    <col min="15" max="15" width="12.00390625" style="0" customWidth="1"/>
    <col min="16" max="16" width="4.28125" style="0" customWidth="1"/>
    <col min="17" max="17" width="5.140625" style="0" customWidth="1"/>
    <col min="18" max="18" width="4.7109375" style="0" customWidth="1"/>
    <col min="19" max="21" width="4.28125" style="0" customWidth="1"/>
    <col min="22" max="22" width="5.140625" style="0" customWidth="1"/>
    <col min="23" max="23" width="5.421875" style="0" customWidth="1"/>
    <col min="24" max="25" width="5.7109375" style="0" customWidth="1"/>
    <col min="26" max="26" width="13.57421875" style="0" customWidth="1"/>
    <col min="27" max="27" width="4.28125" style="0" customWidth="1"/>
    <col min="28" max="28" width="5.00390625" style="0" customWidth="1"/>
    <col min="29" max="32" width="4.28125" style="0" customWidth="1"/>
    <col min="33" max="33" width="5.57421875" style="0" customWidth="1"/>
    <col min="34" max="34" width="4.57421875" style="0" customWidth="1"/>
    <col min="35" max="36" width="5.7109375" style="0" customWidth="1"/>
    <col min="37" max="37" width="16.7109375" style="0" customWidth="1"/>
    <col min="38" max="38" width="4.00390625" style="0" customWidth="1"/>
    <col min="39" max="39" width="4.8515625" style="0" customWidth="1"/>
    <col min="40" max="41" width="4.28125" style="0" customWidth="1"/>
    <col min="42" max="42" width="4.421875" style="0" customWidth="1"/>
    <col min="43" max="43" width="3.00390625" style="0" customWidth="1"/>
    <col min="44" max="44" width="5.28125" style="0" customWidth="1"/>
    <col min="45" max="45" width="6.00390625" style="0" customWidth="1"/>
  </cols>
  <sheetData>
    <row r="1" spans="1:23" s="34" customFormat="1" ht="18">
      <c r="A1" s="113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s="5" customFormat="1" ht="18">
      <c r="A2" s="108" t="s">
        <v>23</v>
      </c>
      <c r="B2" s="36"/>
      <c r="C2" s="36" t="s">
        <v>99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5" customFormat="1" ht="18">
      <c r="A3" s="108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5" customFormat="1" ht="18">
      <c r="A4" s="108" t="s">
        <v>70</v>
      </c>
      <c r="B4" s="36"/>
      <c r="C4" s="36"/>
      <c r="D4" s="36"/>
      <c r="E4" s="36"/>
      <c r="F4" s="36"/>
      <c r="G4" s="36"/>
      <c r="H4" s="36"/>
      <c r="I4" s="36" t="s">
        <v>100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s="5" customFormat="1" ht="18">
      <c r="A5" s="108" t="s">
        <v>71</v>
      </c>
      <c r="B5" s="36"/>
      <c r="C5" s="36"/>
      <c r="D5" s="36"/>
      <c r="E5" s="36"/>
      <c r="G5" s="36"/>
      <c r="H5" s="36"/>
      <c r="I5" s="36" t="s">
        <v>101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s="126" customFormat="1" ht="18">
      <c r="A6" s="108" t="s">
        <v>74</v>
      </c>
      <c r="B6" s="37"/>
      <c r="C6" s="37"/>
      <c r="D6" s="37"/>
      <c r="E6" s="37"/>
      <c r="G6" s="37"/>
      <c r="H6" s="37"/>
      <c r="I6" s="36" t="s">
        <v>101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s="34" customFormat="1" ht="15">
      <c r="A7" s="36"/>
      <c r="B7" s="36"/>
      <c r="C7" s="36"/>
      <c r="D7" s="36"/>
      <c r="E7" s="36"/>
      <c r="F7" s="36"/>
      <c r="G7" s="36"/>
      <c r="H7" s="72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8" s="5" customFormat="1" ht="30">
      <c r="A8" s="83" t="s">
        <v>66</v>
      </c>
      <c r="B8" s="84" t="s">
        <v>65</v>
      </c>
      <c r="C8" s="84" t="s">
        <v>67</v>
      </c>
      <c r="D8" s="85"/>
      <c r="E8" s="82"/>
      <c r="F8" s="122" t="s">
        <v>112</v>
      </c>
      <c r="G8" s="122" t="s">
        <v>113</v>
      </c>
      <c r="H8" s="122" t="s">
        <v>114</v>
      </c>
    </row>
    <row r="9" spans="1:22" s="5" customFormat="1" ht="15.75">
      <c r="A9" s="86">
        <v>20</v>
      </c>
      <c r="B9" s="87">
        <v>10</v>
      </c>
      <c r="C9" s="87">
        <v>50</v>
      </c>
      <c r="D9" s="88"/>
      <c r="E9" s="73"/>
      <c r="F9" s="123" t="s">
        <v>115</v>
      </c>
      <c r="G9" s="124" t="s">
        <v>116</v>
      </c>
      <c r="H9" s="123">
        <v>18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45" s="4" customFormat="1" ht="18">
      <c r="A10" s="190" t="s">
        <v>3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</row>
    <row r="11" spans="1:45" s="4" customFormat="1" ht="18.75" thickBot="1">
      <c r="A11" s="190" t="s">
        <v>212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</row>
    <row r="12" spans="2:45" s="5" customFormat="1" ht="15" customHeight="1" thickBot="1" thickTop="1">
      <c r="B12" s="262" t="s">
        <v>19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 t="s">
        <v>28</v>
      </c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</row>
    <row r="13" spans="1:45" s="5" customFormat="1" ht="15" customHeight="1" thickBot="1" thickTop="1">
      <c r="A13" s="130"/>
      <c r="B13" s="263" t="s">
        <v>40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  <c r="M13" s="264" t="s">
        <v>41</v>
      </c>
      <c r="N13" s="264"/>
      <c r="O13" s="264"/>
      <c r="P13" s="264"/>
      <c r="Q13" s="264"/>
      <c r="R13" s="264"/>
      <c r="S13" s="264"/>
      <c r="T13" s="264"/>
      <c r="U13" s="264"/>
      <c r="V13" s="264"/>
      <c r="W13" s="265"/>
      <c r="X13" s="263" t="s">
        <v>42</v>
      </c>
      <c r="Y13" s="264"/>
      <c r="Z13" s="264"/>
      <c r="AA13" s="264"/>
      <c r="AB13" s="264"/>
      <c r="AC13" s="264"/>
      <c r="AD13" s="264"/>
      <c r="AE13" s="264"/>
      <c r="AF13" s="264"/>
      <c r="AG13" s="264"/>
      <c r="AH13" s="265"/>
      <c r="AI13" s="264" t="s">
        <v>43</v>
      </c>
      <c r="AJ13" s="264"/>
      <c r="AK13" s="264"/>
      <c r="AL13" s="264"/>
      <c r="AM13" s="264"/>
      <c r="AN13" s="264"/>
      <c r="AO13" s="264"/>
      <c r="AP13" s="264"/>
      <c r="AQ13" s="264"/>
      <c r="AR13" s="264"/>
      <c r="AS13" s="265"/>
    </row>
    <row r="14" spans="1:45" s="5" customFormat="1" ht="15" customHeight="1" thickTop="1">
      <c r="A14" s="240" t="s">
        <v>156</v>
      </c>
      <c r="B14" s="259" t="s">
        <v>81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1"/>
      <c r="M14" s="231" t="s">
        <v>88</v>
      </c>
      <c r="N14" s="231"/>
      <c r="O14" s="231"/>
      <c r="P14" s="231"/>
      <c r="Q14" s="231"/>
      <c r="R14" s="231"/>
      <c r="S14" s="231"/>
      <c r="T14" s="231"/>
      <c r="U14" s="231"/>
      <c r="V14" s="231"/>
      <c r="W14" s="232"/>
      <c r="X14" s="259" t="s">
        <v>94</v>
      </c>
      <c r="Y14" s="260"/>
      <c r="Z14" s="260"/>
      <c r="AA14" s="260"/>
      <c r="AB14" s="260"/>
      <c r="AC14" s="260"/>
      <c r="AD14" s="260"/>
      <c r="AE14" s="260"/>
      <c r="AF14" s="260"/>
      <c r="AG14" s="260"/>
      <c r="AH14" s="261"/>
      <c r="AI14" s="231" t="s">
        <v>95</v>
      </c>
      <c r="AJ14" s="231"/>
      <c r="AK14" s="231"/>
      <c r="AL14" s="231"/>
      <c r="AM14" s="231"/>
      <c r="AN14" s="231"/>
      <c r="AO14" s="231"/>
      <c r="AP14" s="231"/>
      <c r="AQ14" s="231"/>
      <c r="AR14" s="231"/>
      <c r="AS14" s="232"/>
    </row>
    <row r="15" spans="1:45" s="5" customFormat="1" ht="15" customHeight="1">
      <c r="A15" s="240"/>
      <c r="B15" s="258"/>
      <c r="C15" s="233"/>
      <c r="D15" s="233"/>
      <c r="E15" s="233"/>
      <c r="F15" s="233"/>
      <c r="G15" s="233"/>
      <c r="H15" s="233"/>
      <c r="I15" s="233"/>
      <c r="J15" s="233"/>
      <c r="K15" s="233"/>
      <c r="L15" s="234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4"/>
      <c r="X15" s="258"/>
      <c r="Y15" s="233"/>
      <c r="Z15" s="233"/>
      <c r="AA15" s="233"/>
      <c r="AB15" s="233"/>
      <c r="AC15" s="233"/>
      <c r="AD15" s="233"/>
      <c r="AE15" s="233"/>
      <c r="AF15" s="233"/>
      <c r="AG15" s="233"/>
      <c r="AH15" s="234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4"/>
    </row>
    <row r="16" spans="1:45" s="5" customFormat="1" ht="15" customHeight="1" thickBot="1">
      <c r="A16" s="241"/>
      <c r="B16" s="225" t="str">
        <f>CONCATENATE($F$9,$G$9,".",$H$9,".","0",RIGHT($B$13,1),".",RIGHT(K16,1),$A14)</f>
        <v>L361.18.01.F1</v>
      </c>
      <c r="C16" s="226"/>
      <c r="D16" s="227"/>
      <c r="E16" s="80">
        <v>5</v>
      </c>
      <c r="F16" s="116" t="s">
        <v>8</v>
      </c>
      <c r="G16" s="131">
        <v>28</v>
      </c>
      <c r="H16" s="8">
        <v>28</v>
      </c>
      <c r="I16" s="8">
        <v>0</v>
      </c>
      <c r="J16" s="132">
        <v>0</v>
      </c>
      <c r="K16" s="116" t="s">
        <v>18</v>
      </c>
      <c r="L16" s="81">
        <v>50</v>
      </c>
      <c r="M16" s="225" t="str">
        <f>CONCATENATE($F$9,$G$9,".",$H$9,".","0",RIGHT($M$13,1),".",RIGHT(V16,1),$A14)</f>
        <v>L361.18.02.F1</v>
      </c>
      <c r="N16" s="226"/>
      <c r="O16" s="227"/>
      <c r="P16" s="80">
        <v>5</v>
      </c>
      <c r="Q16" s="116" t="s">
        <v>8</v>
      </c>
      <c r="R16" s="131">
        <v>28</v>
      </c>
      <c r="S16" s="8">
        <v>28</v>
      </c>
      <c r="T16" s="8">
        <v>0</v>
      </c>
      <c r="U16" s="132">
        <v>0</v>
      </c>
      <c r="V16" s="116" t="s">
        <v>18</v>
      </c>
      <c r="W16" s="81">
        <v>40</v>
      </c>
      <c r="X16" s="225" t="str">
        <f>CONCATENATE($F$9,$G$9,".",$H$9,".","0",RIGHT($X$13,1),".",RIGHT(AG16,1),$A14)</f>
        <v>L361.18.03.F1</v>
      </c>
      <c r="Y16" s="226"/>
      <c r="Z16" s="227"/>
      <c r="AA16" s="80">
        <v>5</v>
      </c>
      <c r="AB16" s="116" t="s">
        <v>8</v>
      </c>
      <c r="AC16" s="131">
        <v>28</v>
      </c>
      <c r="AD16" s="8">
        <v>28</v>
      </c>
      <c r="AE16" s="8">
        <v>0</v>
      </c>
      <c r="AF16" s="132">
        <v>0</v>
      </c>
      <c r="AG16" s="116" t="s">
        <v>18</v>
      </c>
      <c r="AH16" s="81">
        <v>60</v>
      </c>
      <c r="AI16" s="225" t="str">
        <f>CONCATENATE($F$9,$G$9,".",$H$9,".","0",RIGHT($AI$13,1),".",RIGHT(AR16,1),$A14)</f>
        <v>L361.18.04.S1</v>
      </c>
      <c r="AJ16" s="226"/>
      <c r="AK16" s="227"/>
      <c r="AL16" s="80">
        <v>4</v>
      </c>
      <c r="AM16" s="116" t="s">
        <v>78</v>
      </c>
      <c r="AN16" s="131">
        <v>28</v>
      </c>
      <c r="AO16" s="8">
        <v>28</v>
      </c>
      <c r="AP16" s="8">
        <v>0</v>
      </c>
      <c r="AQ16" s="132">
        <v>0</v>
      </c>
      <c r="AR16" s="116" t="s">
        <v>102</v>
      </c>
      <c r="AS16" s="81">
        <v>60</v>
      </c>
    </row>
    <row r="17" spans="1:45" s="5" customFormat="1" ht="15" customHeight="1" thickTop="1">
      <c r="A17" s="239" t="s">
        <v>157</v>
      </c>
      <c r="B17" s="257" t="s">
        <v>82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2"/>
      <c r="M17" s="231" t="s">
        <v>89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2"/>
      <c r="X17" s="257" t="s">
        <v>117</v>
      </c>
      <c r="Y17" s="231"/>
      <c r="Z17" s="231"/>
      <c r="AA17" s="231"/>
      <c r="AB17" s="231"/>
      <c r="AC17" s="231"/>
      <c r="AD17" s="231"/>
      <c r="AE17" s="231"/>
      <c r="AF17" s="231"/>
      <c r="AG17" s="231"/>
      <c r="AH17" s="232"/>
      <c r="AI17" s="231" t="s">
        <v>119</v>
      </c>
      <c r="AJ17" s="231"/>
      <c r="AK17" s="231"/>
      <c r="AL17" s="231"/>
      <c r="AM17" s="231"/>
      <c r="AN17" s="231"/>
      <c r="AO17" s="231"/>
      <c r="AP17" s="231"/>
      <c r="AQ17" s="231"/>
      <c r="AR17" s="231"/>
      <c r="AS17" s="232"/>
    </row>
    <row r="18" spans="1:45" s="5" customFormat="1" ht="15" customHeight="1">
      <c r="A18" s="240"/>
      <c r="B18" s="258"/>
      <c r="C18" s="233"/>
      <c r="D18" s="233"/>
      <c r="E18" s="233"/>
      <c r="F18" s="233"/>
      <c r="G18" s="233"/>
      <c r="H18" s="233"/>
      <c r="I18" s="233"/>
      <c r="J18" s="233"/>
      <c r="K18" s="233"/>
      <c r="L18" s="234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4"/>
      <c r="X18" s="258"/>
      <c r="Y18" s="233"/>
      <c r="Z18" s="233"/>
      <c r="AA18" s="233"/>
      <c r="AB18" s="233"/>
      <c r="AC18" s="233"/>
      <c r="AD18" s="233"/>
      <c r="AE18" s="233"/>
      <c r="AF18" s="233"/>
      <c r="AG18" s="233"/>
      <c r="AH18" s="234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4"/>
    </row>
    <row r="19" spans="1:45" s="5" customFormat="1" ht="15" customHeight="1" thickBot="1">
      <c r="A19" s="241"/>
      <c r="B19" s="225" t="str">
        <f>CONCATENATE($F$9,$G$9,".",$H$9,".","0",RIGHT($B$13,1),".",RIGHT(K19,1),$A17)</f>
        <v>L361.18.01.S2</v>
      </c>
      <c r="C19" s="226"/>
      <c r="D19" s="227"/>
      <c r="E19" s="80">
        <v>4</v>
      </c>
      <c r="F19" s="116" t="s">
        <v>8</v>
      </c>
      <c r="G19" s="131">
        <v>28</v>
      </c>
      <c r="H19" s="8">
        <v>28</v>
      </c>
      <c r="I19" s="8">
        <v>0</v>
      </c>
      <c r="J19" s="132">
        <v>0</v>
      </c>
      <c r="K19" s="116" t="s">
        <v>102</v>
      </c>
      <c r="L19" s="81">
        <v>60</v>
      </c>
      <c r="M19" s="225" t="str">
        <f>CONCATENATE($F$9,$G$9,".",$H$9,".","0",RIGHT($M$13,1),".",RIGHT(V19,1),$A17)</f>
        <v>L361.18.02.F2</v>
      </c>
      <c r="N19" s="226"/>
      <c r="O19" s="227"/>
      <c r="P19" s="80">
        <v>4</v>
      </c>
      <c r="Q19" s="116" t="s">
        <v>78</v>
      </c>
      <c r="R19" s="131">
        <v>28</v>
      </c>
      <c r="S19" s="8">
        <v>28</v>
      </c>
      <c r="T19" s="8">
        <v>0</v>
      </c>
      <c r="U19" s="132">
        <v>0</v>
      </c>
      <c r="V19" s="116" t="s">
        <v>18</v>
      </c>
      <c r="W19" s="81">
        <v>60</v>
      </c>
      <c r="X19" s="225" t="str">
        <f>CONCATENATE($F$9,$G$9,".",$H$9,".","0",RIGHT($X$13,1),".",RIGHT(AG19,1),$A17,"-","ij")</f>
        <v>L361.18.03.F2-ij</v>
      </c>
      <c r="Y19" s="226"/>
      <c r="Z19" s="227"/>
      <c r="AA19" s="80">
        <v>4</v>
      </c>
      <c r="AB19" s="116" t="s">
        <v>78</v>
      </c>
      <c r="AC19" s="131">
        <v>28</v>
      </c>
      <c r="AD19" s="8">
        <v>28</v>
      </c>
      <c r="AE19" s="8">
        <v>0</v>
      </c>
      <c r="AF19" s="132">
        <v>0</v>
      </c>
      <c r="AG19" s="116" t="s">
        <v>18</v>
      </c>
      <c r="AH19" s="81">
        <v>45</v>
      </c>
      <c r="AI19" s="225" t="str">
        <f>CONCATENATE($F$9,$G$9,".",$H$9,".","0",RIGHT($AI$13,1),".",RIGHT(AR19,1),$A17,"-","ij")</f>
        <v>L361.18.04.S2-ij</v>
      </c>
      <c r="AJ19" s="226"/>
      <c r="AK19" s="227"/>
      <c r="AL19" s="80">
        <v>4</v>
      </c>
      <c r="AM19" s="116" t="s">
        <v>8</v>
      </c>
      <c r="AN19" s="131">
        <v>28</v>
      </c>
      <c r="AO19" s="8">
        <v>28</v>
      </c>
      <c r="AP19" s="8">
        <v>0</v>
      </c>
      <c r="AQ19" s="132">
        <v>0</v>
      </c>
      <c r="AR19" s="116" t="s">
        <v>102</v>
      </c>
      <c r="AS19" s="81">
        <v>50</v>
      </c>
    </row>
    <row r="20" spans="1:45" s="5" customFormat="1" ht="15" customHeight="1" thickTop="1">
      <c r="A20" s="239" t="s">
        <v>158</v>
      </c>
      <c r="B20" s="251" t="s">
        <v>83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/>
      <c r="M20" s="231" t="s">
        <v>90</v>
      </c>
      <c r="N20" s="231"/>
      <c r="O20" s="231"/>
      <c r="P20" s="231"/>
      <c r="Q20" s="231"/>
      <c r="R20" s="231"/>
      <c r="S20" s="231"/>
      <c r="T20" s="231"/>
      <c r="U20" s="231"/>
      <c r="V20" s="231"/>
      <c r="W20" s="232"/>
      <c r="X20" s="251" t="s">
        <v>91</v>
      </c>
      <c r="Y20" s="252"/>
      <c r="Z20" s="252"/>
      <c r="AA20" s="252"/>
      <c r="AB20" s="252"/>
      <c r="AC20" s="252"/>
      <c r="AD20" s="252"/>
      <c r="AE20" s="252"/>
      <c r="AF20" s="252"/>
      <c r="AG20" s="252"/>
      <c r="AH20" s="253"/>
      <c r="AI20" s="231" t="s">
        <v>96</v>
      </c>
      <c r="AJ20" s="231"/>
      <c r="AK20" s="231"/>
      <c r="AL20" s="231"/>
      <c r="AM20" s="231"/>
      <c r="AN20" s="231"/>
      <c r="AO20" s="231"/>
      <c r="AP20" s="231"/>
      <c r="AQ20" s="231"/>
      <c r="AR20" s="231"/>
      <c r="AS20" s="232"/>
    </row>
    <row r="21" spans="1:45" s="5" customFormat="1" ht="15" customHeight="1">
      <c r="A21" s="240"/>
      <c r="B21" s="254"/>
      <c r="C21" s="255"/>
      <c r="D21" s="255"/>
      <c r="E21" s="255"/>
      <c r="F21" s="255"/>
      <c r="G21" s="255"/>
      <c r="H21" s="255"/>
      <c r="I21" s="255"/>
      <c r="J21" s="255"/>
      <c r="K21" s="255"/>
      <c r="L21" s="256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4"/>
      <c r="X21" s="254"/>
      <c r="Y21" s="255"/>
      <c r="Z21" s="255"/>
      <c r="AA21" s="255"/>
      <c r="AB21" s="255"/>
      <c r="AC21" s="255"/>
      <c r="AD21" s="255"/>
      <c r="AE21" s="255"/>
      <c r="AF21" s="255"/>
      <c r="AG21" s="255"/>
      <c r="AH21" s="256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4"/>
    </row>
    <row r="22" spans="1:45" s="5" customFormat="1" ht="15" customHeight="1" thickBot="1">
      <c r="A22" s="241"/>
      <c r="B22" s="225" t="str">
        <f>CONCATENATE($F$9,$G$9,".",$H$9,".","0",RIGHT($B$13,1),".",RIGHT(K22,1),$A20)</f>
        <v>L361.18.01.S3</v>
      </c>
      <c r="C22" s="226"/>
      <c r="D22" s="227"/>
      <c r="E22" s="80">
        <v>5</v>
      </c>
      <c r="F22" s="116" t="s">
        <v>78</v>
      </c>
      <c r="G22" s="131">
        <v>28</v>
      </c>
      <c r="H22" s="8">
        <v>0</v>
      </c>
      <c r="I22" s="8">
        <v>28</v>
      </c>
      <c r="J22" s="132">
        <v>0</v>
      </c>
      <c r="K22" s="116" t="s">
        <v>102</v>
      </c>
      <c r="L22" s="81">
        <v>40</v>
      </c>
      <c r="M22" s="225" t="str">
        <f>CONCATENATE($F$9,$G$9,".",$H$9,".","0",RIGHT($M$13,1),".",RIGHT(V22,1),$A20)</f>
        <v>L361.18.02.S3</v>
      </c>
      <c r="N22" s="226"/>
      <c r="O22" s="227"/>
      <c r="P22" s="80">
        <v>4</v>
      </c>
      <c r="Q22" s="116" t="s">
        <v>8</v>
      </c>
      <c r="R22" s="131">
        <v>28</v>
      </c>
      <c r="S22" s="8">
        <v>14</v>
      </c>
      <c r="T22" s="8">
        <v>0</v>
      </c>
      <c r="U22" s="132">
        <v>0</v>
      </c>
      <c r="V22" s="116" t="s">
        <v>102</v>
      </c>
      <c r="W22" s="81">
        <v>60</v>
      </c>
      <c r="X22" s="225" t="str">
        <f>CONCATENATE($F$9,$G$9,".",$H$9,".","0",RIGHT($X$13,1),".",RIGHT(AG22,1),$A20)</f>
        <v>L361.18.03.S3</v>
      </c>
      <c r="Y22" s="226"/>
      <c r="Z22" s="227"/>
      <c r="AA22" s="80">
        <v>4</v>
      </c>
      <c r="AB22" s="116" t="s">
        <v>8</v>
      </c>
      <c r="AC22" s="131">
        <v>35</v>
      </c>
      <c r="AD22" s="8">
        <v>21</v>
      </c>
      <c r="AE22" s="8">
        <v>0</v>
      </c>
      <c r="AF22" s="132">
        <v>0</v>
      </c>
      <c r="AG22" s="116" t="s">
        <v>102</v>
      </c>
      <c r="AH22" s="81">
        <v>60</v>
      </c>
      <c r="AI22" s="225" t="str">
        <f>CONCATENATE($F$9,$G$9,".",$H$9,".","0",RIGHT($AI$13,1),".",RIGHT(AR22,1),$A20)</f>
        <v>L361.18.04.F3</v>
      </c>
      <c r="AJ22" s="226"/>
      <c r="AK22" s="227"/>
      <c r="AL22" s="80">
        <v>5</v>
      </c>
      <c r="AM22" s="116" t="s">
        <v>8</v>
      </c>
      <c r="AN22" s="131">
        <v>28</v>
      </c>
      <c r="AO22" s="8">
        <v>28</v>
      </c>
      <c r="AP22" s="8">
        <v>0</v>
      </c>
      <c r="AQ22" s="132">
        <v>0</v>
      </c>
      <c r="AR22" s="116" t="s">
        <v>18</v>
      </c>
      <c r="AS22" s="81">
        <v>60</v>
      </c>
    </row>
    <row r="23" spans="1:45" s="5" customFormat="1" ht="15" customHeight="1" thickTop="1">
      <c r="A23" s="239" t="s">
        <v>159</v>
      </c>
      <c r="B23" s="257" t="s">
        <v>149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2"/>
      <c r="M23" s="231" t="s">
        <v>86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2"/>
      <c r="X23" s="257" t="s">
        <v>92</v>
      </c>
      <c r="Y23" s="231"/>
      <c r="Z23" s="231"/>
      <c r="AA23" s="231"/>
      <c r="AB23" s="231"/>
      <c r="AC23" s="231"/>
      <c r="AD23" s="231"/>
      <c r="AE23" s="231"/>
      <c r="AF23" s="231"/>
      <c r="AG23" s="231"/>
      <c r="AH23" s="232"/>
      <c r="AI23" s="231" t="s">
        <v>97</v>
      </c>
      <c r="AJ23" s="231"/>
      <c r="AK23" s="231"/>
      <c r="AL23" s="231"/>
      <c r="AM23" s="231"/>
      <c r="AN23" s="231"/>
      <c r="AO23" s="231"/>
      <c r="AP23" s="231"/>
      <c r="AQ23" s="231"/>
      <c r="AR23" s="231"/>
      <c r="AS23" s="232"/>
    </row>
    <row r="24" spans="1:45" s="5" customFormat="1" ht="15" customHeight="1">
      <c r="A24" s="240"/>
      <c r="B24" s="258"/>
      <c r="C24" s="233"/>
      <c r="D24" s="233"/>
      <c r="E24" s="233"/>
      <c r="F24" s="233"/>
      <c r="G24" s="233"/>
      <c r="H24" s="233"/>
      <c r="I24" s="233"/>
      <c r="J24" s="233"/>
      <c r="K24" s="233"/>
      <c r="L24" s="234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4"/>
      <c r="X24" s="258"/>
      <c r="Y24" s="233"/>
      <c r="Z24" s="233"/>
      <c r="AA24" s="233"/>
      <c r="AB24" s="233"/>
      <c r="AC24" s="233"/>
      <c r="AD24" s="233"/>
      <c r="AE24" s="233"/>
      <c r="AF24" s="233"/>
      <c r="AG24" s="233"/>
      <c r="AH24" s="234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4"/>
    </row>
    <row r="25" spans="1:45" s="5" customFormat="1" ht="15" customHeight="1" thickBot="1">
      <c r="A25" s="241"/>
      <c r="B25" s="225" t="str">
        <f>CONCATENATE($F$9,$G$9,".",$H$9,".","0",RIGHT($B$13,1),".",RIGHT(K25,1),$A23)</f>
        <v>L361.18.01.S4</v>
      </c>
      <c r="C25" s="226"/>
      <c r="D25" s="227"/>
      <c r="E25" s="80">
        <v>4</v>
      </c>
      <c r="F25" s="116" t="s">
        <v>8</v>
      </c>
      <c r="G25" s="131">
        <v>14</v>
      </c>
      <c r="H25" s="8">
        <v>28</v>
      </c>
      <c r="I25" s="8">
        <v>0</v>
      </c>
      <c r="J25" s="132">
        <v>0</v>
      </c>
      <c r="K25" s="116" t="s">
        <v>102</v>
      </c>
      <c r="L25" s="81">
        <v>40</v>
      </c>
      <c r="M25" s="225" t="str">
        <f>CONCATENATE($F$9,$G$9,".",$H$9,".","0",RIGHT($M$13,1),".",RIGHT(V25,1),$A23)</f>
        <v>L361.18.02.F4</v>
      </c>
      <c r="N25" s="226"/>
      <c r="O25" s="227"/>
      <c r="P25" s="80">
        <v>4</v>
      </c>
      <c r="Q25" s="116" t="s">
        <v>8</v>
      </c>
      <c r="R25" s="131">
        <v>28</v>
      </c>
      <c r="S25" s="8">
        <v>28</v>
      </c>
      <c r="T25" s="8">
        <v>0</v>
      </c>
      <c r="U25" s="132">
        <v>0</v>
      </c>
      <c r="V25" s="116" t="s">
        <v>18</v>
      </c>
      <c r="W25" s="81">
        <v>30</v>
      </c>
      <c r="X25" s="225" t="str">
        <f>CONCATENATE($F$9,$G$9,".",$H$9,".","0",RIGHT($X$13,1),".",RIGHT(AG25,1),$A23)</f>
        <v>L361.18.03.F4</v>
      </c>
      <c r="Y25" s="226"/>
      <c r="Z25" s="227"/>
      <c r="AA25" s="80">
        <v>5</v>
      </c>
      <c r="AB25" s="116" t="s">
        <v>8</v>
      </c>
      <c r="AC25" s="131">
        <v>28</v>
      </c>
      <c r="AD25" s="8">
        <v>28</v>
      </c>
      <c r="AE25" s="8">
        <v>0</v>
      </c>
      <c r="AF25" s="132">
        <v>0</v>
      </c>
      <c r="AG25" s="116" t="s">
        <v>18</v>
      </c>
      <c r="AH25" s="81">
        <v>50</v>
      </c>
      <c r="AI25" s="225" t="str">
        <f>CONCATENATE($F$9,$G$9,".",$H$9,".","0",RIGHT($AI$13,1),".",RIGHT(AR25,1),$A23)</f>
        <v>L361.18.04.S4</v>
      </c>
      <c r="AJ25" s="226"/>
      <c r="AK25" s="227"/>
      <c r="AL25" s="80">
        <v>4</v>
      </c>
      <c r="AM25" s="116" t="s">
        <v>8</v>
      </c>
      <c r="AN25" s="131">
        <v>28</v>
      </c>
      <c r="AO25" s="8">
        <v>28</v>
      </c>
      <c r="AP25" s="8">
        <v>0</v>
      </c>
      <c r="AQ25" s="132">
        <v>0</v>
      </c>
      <c r="AR25" s="116" t="s">
        <v>102</v>
      </c>
      <c r="AS25" s="81">
        <v>50</v>
      </c>
    </row>
    <row r="26" spans="1:45" s="5" customFormat="1" ht="15" customHeight="1" thickTop="1">
      <c r="A26" s="239" t="s">
        <v>160</v>
      </c>
      <c r="B26" s="251" t="s">
        <v>84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3"/>
      <c r="M26" s="231" t="s">
        <v>152</v>
      </c>
      <c r="N26" s="231"/>
      <c r="O26" s="231"/>
      <c r="P26" s="231"/>
      <c r="Q26" s="231"/>
      <c r="R26" s="231"/>
      <c r="S26" s="231"/>
      <c r="T26" s="231"/>
      <c r="U26" s="231"/>
      <c r="V26" s="231"/>
      <c r="W26" s="232"/>
      <c r="X26" s="251" t="s">
        <v>118</v>
      </c>
      <c r="Y26" s="252"/>
      <c r="Z26" s="252"/>
      <c r="AA26" s="252"/>
      <c r="AB26" s="252"/>
      <c r="AC26" s="252"/>
      <c r="AD26" s="252"/>
      <c r="AE26" s="252"/>
      <c r="AF26" s="252"/>
      <c r="AG26" s="252"/>
      <c r="AH26" s="253"/>
      <c r="AI26" s="231" t="s">
        <v>98</v>
      </c>
      <c r="AJ26" s="231"/>
      <c r="AK26" s="231"/>
      <c r="AL26" s="231"/>
      <c r="AM26" s="231"/>
      <c r="AN26" s="231"/>
      <c r="AO26" s="231"/>
      <c r="AP26" s="231"/>
      <c r="AQ26" s="231"/>
      <c r="AR26" s="231"/>
      <c r="AS26" s="232"/>
    </row>
    <row r="27" spans="1:45" s="5" customFormat="1" ht="15" customHeight="1">
      <c r="A27" s="240"/>
      <c r="B27" s="254"/>
      <c r="C27" s="255"/>
      <c r="D27" s="255"/>
      <c r="E27" s="255"/>
      <c r="F27" s="255"/>
      <c r="G27" s="255"/>
      <c r="H27" s="255"/>
      <c r="I27" s="255"/>
      <c r="J27" s="255"/>
      <c r="K27" s="255"/>
      <c r="L27" s="256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4"/>
      <c r="X27" s="254"/>
      <c r="Y27" s="255"/>
      <c r="Z27" s="255"/>
      <c r="AA27" s="255"/>
      <c r="AB27" s="255"/>
      <c r="AC27" s="255"/>
      <c r="AD27" s="255"/>
      <c r="AE27" s="255"/>
      <c r="AF27" s="255"/>
      <c r="AG27" s="255"/>
      <c r="AH27" s="256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4"/>
    </row>
    <row r="28" spans="1:45" s="5" customFormat="1" ht="15" customHeight="1" thickBot="1">
      <c r="A28" s="241"/>
      <c r="B28" s="225" t="str">
        <f>CONCATENATE($F$9,$G$9,".",$H$9,".","0",RIGHT($B$13,1),".",RIGHT(K28,1),$A26)</f>
        <v>L361.18.01.F5</v>
      </c>
      <c r="C28" s="226"/>
      <c r="D28" s="227"/>
      <c r="E28" s="80">
        <v>4</v>
      </c>
      <c r="F28" s="116" t="s">
        <v>8</v>
      </c>
      <c r="G28" s="131">
        <v>28</v>
      </c>
      <c r="H28" s="8">
        <v>14</v>
      </c>
      <c r="I28" s="8">
        <v>0</v>
      </c>
      <c r="J28" s="132">
        <v>0</v>
      </c>
      <c r="K28" s="116" t="s">
        <v>18</v>
      </c>
      <c r="L28" s="81">
        <v>60</v>
      </c>
      <c r="M28" s="225" t="str">
        <f>CONCATENATE($F$9,$G$9,".",$H$9,".","0",RIGHT($M$13,1),".",RIGHT(V28,1),$A26)</f>
        <v>L361.18.02.S5</v>
      </c>
      <c r="N28" s="226"/>
      <c r="O28" s="227"/>
      <c r="P28" s="80">
        <v>4</v>
      </c>
      <c r="Q28" s="116" t="s">
        <v>78</v>
      </c>
      <c r="R28" s="131">
        <v>28</v>
      </c>
      <c r="S28" s="8">
        <v>14</v>
      </c>
      <c r="T28" s="8">
        <v>0</v>
      </c>
      <c r="U28" s="132">
        <v>0</v>
      </c>
      <c r="V28" s="116" t="s">
        <v>102</v>
      </c>
      <c r="W28" s="81">
        <v>40</v>
      </c>
      <c r="X28" s="225" t="str">
        <f>CONCATENATE($F$9,$G$9,".",$H$9,".","0",RIGHT($X$13,1),".",RIGHT(AG28,1),$A26,"-","ij")</f>
        <v>L361.18.03.S5-ij</v>
      </c>
      <c r="Y28" s="226"/>
      <c r="Z28" s="227"/>
      <c r="AA28" s="80">
        <v>4</v>
      </c>
      <c r="AB28" s="116" t="s">
        <v>78</v>
      </c>
      <c r="AC28" s="131">
        <v>14</v>
      </c>
      <c r="AD28" s="8">
        <v>28</v>
      </c>
      <c r="AE28" s="8">
        <v>0</v>
      </c>
      <c r="AF28" s="132">
        <v>0</v>
      </c>
      <c r="AG28" s="116" t="s">
        <v>102</v>
      </c>
      <c r="AH28" s="81">
        <v>40</v>
      </c>
      <c r="AI28" s="225" t="str">
        <f>CONCATENATE($F$9,$G$9,".",$H$9,".","0",RIGHT($AI$13,1),".",RIGHT(AR28,1),$A26)</f>
        <v>L361.18.04.S5</v>
      </c>
      <c r="AJ28" s="226"/>
      <c r="AK28" s="227"/>
      <c r="AL28" s="80">
        <v>5</v>
      </c>
      <c r="AM28" s="116" t="s">
        <v>8</v>
      </c>
      <c r="AN28" s="131">
        <v>28</v>
      </c>
      <c r="AO28" s="8">
        <v>0</v>
      </c>
      <c r="AP28" s="8">
        <v>0</v>
      </c>
      <c r="AQ28" s="132">
        <v>14</v>
      </c>
      <c r="AR28" s="116" t="s">
        <v>102</v>
      </c>
      <c r="AS28" s="81">
        <v>30</v>
      </c>
    </row>
    <row r="29" spans="1:45" s="5" customFormat="1" ht="15" customHeight="1" thickTop="1">
      <c r="A29" s="239" t="s">
        <v>161</v>
      </c>
      <c r="B29" s="257" t="s">
        <v>150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231" t="s">
        <v>87</v>
      </c>
      <c r="N29" s="231"/>
      <c r="O29" s="231"/>
      <c r="P29" s="231"/>
      <c r="Q29" s="231"/>
      <c r="R29" s="231"/>
      <c r="S29" s="231"/>
      <c r="T29" s="231"/>
      <c r="U29" s="231"/>
      <c r="V29" s="231"/>
      <c r="W29" s="232"/>
      <c r="X29" s="257" t="s">
        <v>93</v>
      </c>
      <c r="Y29" s="231"/>
      <c r="Z29" s="231"/>
      <c r="AA29" s="231"/>
      <c r="AB29" s="231"/>
      <c r="AC29" s="231"/>
      <c r="AD29" s="231"/>
      <c r="AE29" s="231"/>
      <c r="AF29" s="231"/>
      <c r="AG29" s="231"/>
      <c r="AH29" s="232"/>
      <c r="AI29" s="231" t="s">
        <v>120</v>
      </c>
      <c r="AJ29" s="231"/>
      <c r="AK29" s="231"/>
      <c r="AL29" s="231"/>
      <c r="AM29" s="231"/>
      <c r="AN29" s="231"/>
      <c r="AO29" s="231"/>
      <c r="AP29" s="231"/>
      <c r="AQ29" s="231"/>
      <c r="AR29" s="231"/>
      <c r="AS29" s="232"/>
    </row>
    <row r="30" spans="1:45" s="5" customFormat="1" ht="15" customHeight="1">
      <c r="A30" s="240"/>
      <c r="B30" s="258"/>
      <c r="C30" s="233"/>
      <c r="D30" s="233"/>
      <c r="E30" s="233"/>
      <c r="F30" s="233"/>
      <c r="G30" s="233"/>
      <c r="H30" s="233"/>
      <c r="I30" s="233"/>
      <c r="J30" s="233"/>
      <c r="K30" s="233"/>
      <c r="L30" s="234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4"/>
      <c r="X30" s="258"/>
      <c r="Y30" s="233"/>
      <c r="Z30" s="233"/>
      <c r="AA30" s="233"/>
      <c r="AB30" s="233"/>
      <c r="AC30" s="233"/>
      <c r="AD30" s="233"/>
      <c r="AE30" s="233"/>
      <c r="AF30" s="233"/>
      <c r="AG30" s="233"/>
      <c r="AH30" s="234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4"/>
    </row>
    <row r="31" spans="1:45" s="5" customFormat="1" ht="15" customHeight="1" thickBot="1">
      <c r="A31" s="241"/>
      <c r="B31" s="225" t="str">
        <f>CONCATENATE($F$9,$G$9,".",$H$9,".","0",RIGHT($B$13,1),".",RIGHT(K31,1),$A29)</f>
        <v>L361.18.01.C6</v>
      </c>
      <c r="C31" s="226"/>
      <c r="D31" s="227"/>
      <c r="E31" s="80">
        <v>4</v>
      </c>
      <c r="F31" s="116" t="s">
        <v>78</v>
      </c>
      <c r="G31" s="131">
        <v>0</v>
      </c>
      <c r="H31" s="8">
        <v>28</v>
      </c>
      <c r="I31" s="8">
        <v>0</v>
      </c>
      <c r="J31" s="132">
        <v>0</v>
      </c>
      <c r="K31" s="116" t="s">
        <v>77</v>
      </c>
      <c r="L31" s="81">
        <v>30</v>
      </c>
      <c r="M31" s="225" t="str">
        <f>CONCATENATE($F$9,$G$9,".",$H$9,".","0",RIGHT($M$13,1),".",RIGHT(V31,1),$A29)</f>
        <v>L361.18.02.F6</v>
      </c>
      <c r="N31" s="226"/>
      <c r="O31" s="227"/>
      <c r="P31" s="80">
        <v>4</v>
      </c>
      <c r="Q31" s="116" t="s">
        <v>8</v>
      </c>
      <c r="R31" s="131">
        <v>28</v>
      </c>
      <c r="S31" s="8">
        <v>14</v>
      </c>
      <c r="T31" s="8">
        <v>0</v>
      </c>
      <c r="U31" s="132">
        <v>0</v>
      </c>
      <c r="V31" s="116" t="s">
        <v>18</v>
      </c>
      <c r="W31" s="81">
        <v>50</v>
      </c>
      <c r="X31" s="225" t="str">
        <f>CONCATENATE($F$9,$G$9,".",$H$9,".","0",RIGHT($X$13,1),".",RIGHT(AG31,1),$A29)</f>
        <v>L361.18.03.C6</v>
      </c>
      <c r="Y31" s="226"/>
      <c r="Z31" s="227"/>
      <c r="AA31" s="80">
        <v>4</v>
      </c>
      <c r="AB31" s="116" t="s">
        <v>103</v>
      </c>
      <c r="AC31" s="131">
        <v>28</v>
      </c>
      <c r="AD31" s="8">
        <v>28</v>
      </c>
      <c r="AE31" s="8">
        <v>0</v>
      </c>
      <c r="AF31" s="132">
        <v>0</v>
      </c>
      <c r="AG31" s="116" t="s">
        <v>77</v>
      </c>
      <c r="AH31" s="81">
        <v>30</v>
      </c>
      <c r="AI31" s="225" t="str">
        <f>CONCATENATE($F$9,$G$9,".",$H$9,".","0",RIGHT($AI$13,1),".",RIGHT(AR31,1),$A29,"-","ij")</f>
        <v>L361.18.04.S6-ij</v>
      </c>
      <c r="AJ31" s="226"/>
      <c r="AK31" s="227"/>
      <c r="AL31" s="80">
        <v>4</v>
      </c>
      <c r="AM31" s="116" t="s">
        <v>78</v>
      </c>
      <c r="AN31" s="131">
        <v>28</v>
      </c>
      <c r="AO31" s="8">
        <v>28</v>
      </c>
      <c r="AP31" s="8">
        <v>0</v>
      </c>
      <c r="AQ31" s="132">
        <v>0</v>
      </c>
      <c r="AR31" s="116" t="s">
        <v>102</v>
      </c>
      <c r="AS31" s="81">
        <v>40</v>
      </c>
    </row>
    <row r="32" spans="1:45" s="5" customFormat="1" ht="15" customHeight="1" thickTop="1">
      <c r="A32" s="239" t="s">
        <v>162</v>
      </c>
      <c r="B32" s="257" t="s">
        <v>85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2"/>
      <c r="M32" s="231" t="s">
        <v>151</v>
      </c>
      <c r="N32" s="231"/>
      <c r="O32" s="231"/>
      <c r="P32" s="231"/>
      <c r="Q32" s="231"/>
      <c r="R32" s="231"/>
      <c r="S32" s="231"/>
      <c r="T32" s="231"/>
      <c r="U32" s="231"/>
      <c r="V32" s="231"/>
      <c r="W32" s="232"/>
      <c r="X32" s="257" t="s">
        <v>153</v>
      </c>
      <c r="Y32" s="231"/>
      <c r="Z32" s="231"/>
      <c r="AA32" s="231"/>
      <c r="AB32" s="231"/>
      <c r="AC32" s="231"/>
      <c r="AD32" s="231"/>
      <c r="AE32" s="231"/>
      <c r="AF32" s="231"/>
      <c r="AG32" s="231"/>
      <c r="AH32" s="232"/>
      <c r="AI32" s="231" t="s">
        <v>154</v>
      </c>
      <c r="AJ32" s="231"/>
      <c r="AK32" s="231"/>
      <c r="AL32" s="231"/>
      <c r="AM32" s="231"/>
      <c r="AN32" s="231"/>
      <c r="AO32" s="231"/>
      <c r="AP32" s="231"/>
      <c r="AQ32" s="231"/>
      <c r="AR32" s="231"/>
      <c r="AS32" s="232"/>
    </row>
    <row r="33" spans="1:45" s="5" customFormat="1" ht="15" customHeight="1">
      <c r="A33" s="240"/>
      <c r="B33" s="258"/>
      <c r="C33" s="233"/>
      <c r="D33" s="233"/>
      <c r="E33" s="233"/>
      <c r="F33" s="233"/>
      <c r="G33" s="233"/>
      <c r="H33" s="233"/>
      <c r="I33" s="233"/>
      <c r="J33" s="233"/>
      <c r="K33" s="233"/>
      <c r="L33" s="234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4"/>
      <c r="X33" s="258"/>
      <c r="Y33" s="233"/>
      <c r="Z33" s="233"/>
      <c r="AA33" s="233"/>
      <c r="AB33" s="233"/>
      <c r="AC33" s="233"/>
      <c r="AD33" s="233"/>
      <c r="AE33" s="233"/>
      <c r="AF33" s="233"/>
      <c r="AG33" s="233"/>
      <c r="AH33" s="234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4"/>
    </row>
    <row r="34" spans="1:45" s="5" customFormat="1" ht="15" customHeight="1" thickBot="1">
      <c r="A34" s="241"/>
      <c r="B34" s="225" t="str">
        <f>CONCATENATE($F$9,$G$9,".",$H$9,".","0",RIGHT($B$13,1),".",RIGHT(K34,1),$A32)</f>
        <v>L361.18.01.C7</v>
      </c>
      <c r="C34" s="226"/>
      <c r="D34" s="227"/>
      <c r="E34" s="80">
        <v>3</v>
      </c>
      <c r="F34" s="116" t="s">
        <v>78</v>
      </c>
      <c r="G34" s="131">
        <v>28</v>
      </c>
      <c r="H34" s="8">
        <v>14</v>
      </c>
      <c r="I34" s="8">
        <v>0</v>
      </c>
      <c r="J34" s="132">
        <v>0</v>
      </c>
      <c r="K34" s="116" t="s">
        <v>77</v>
      </c>
      <c r="L34" s="81">
        <v>50</v>
      </c>
      <c r="M34" s="225" t="str">
        <f>CONCATENATE($F$9,$G$9,".",$H$9,".","0",RIGHT($M$13,1),".",RIGHT(V34,1),$A32)</f>
        <v>L361.18.02.C7</v>
      </c>
      <c r="N34" s="226"/>
      <c r="O34" s="227"/>
      <c r="P34" s="80">
        <v>4</v>
      </c>
      <c r="Q34" s="116" t="s">
        <v>78</v>
      </c>
      <c r="R34" s="131">
        <v>0</v>
      </c>
      <c r="S34" s="8">
        <v>28</v>
      </c>
      <c r="T34" s="8">
        <v>0</v>
      </c>
      <c r="U34" s="132">
        <v>0</v>
      </c>
      <c r="V34" s="116" t="s">
        <v>77</v>
      </c>
      <c r="W34" s="81">
        <v>30</v>
      </c>
      <c r="X34" s="225" t="str">
        <f>CONCATENATE($F$9,$G$9,".",$H$9,".","0",RIGHT($X$13,1),".",RIGHT(AG34,1),$A32)</f>
        <v>L361.18.03.C7</v>
      </c>
      <c r="Y34" s="226"/>
      <c r="Z34" s="227"/>
      <c r="AA34" s="80">
        <v>1</v>
      </c>
      <c r="AB34" s="116" t="s">
        <v>78</v>
      </c>
      <c r="AC34" s="131">
        <v>0</v>
      </c>
      <c r="AD34" s="8">
        <v>14</v>
      </c>
      <c r="AE34" s="8">
        <v>0</v>
      </c>
      <c r="AF34" s="132">
        <v>0</v>
      </c>
      <c r="AG34" s="116" t="s">
        <v>77</v>
      </c>
      <c r="AH34" s="81">
        <v>15</v>
      </c>
      <c r="AI34" s="225" t="str">
        <f>CONCATENATE($F$9,$G$9,".",$H$9,".","0",RIGHT($AI$13,1),".",RIGHT(AR34,1),$A32)</f>
        <v>L361.18.04.C7</v>
      </c>
      <c r="AJ34" s="226"/>
      <c r="AK34" s="227"/>
      <c r="AL34" s="80">
        <v>1</v>
      </c>
      <c r="AM34" s="116" t="s">
        <v>78</v>
      </c>
      <c r="AN34" s="131">
        <v>0</v>
      </c>
      <c r="AO34" s="8">
        <v>14</v>
      </c>
      <c r="AP34" s="8">
        <v>0</v>
      </c>
      <c r="AQ34" s="132">
        <v>0</v>
      </c>
      <c r="AR34" s="116" t="s">
        <v>77</v>
      </c>
      <c r="AS34" s="81">
        <v>15</v>
      </c>
    </row>
    <row r="35" spans="1:45" s="5" customFormat="1" ht="15" customHeight="1" thickTop="1">
      <c r="A35" s="239" t="s">
        <v>163</v>
      </c>
      <c r="B35" s="257" t="s">
        <v>121</v>
      </c>
      <c r="C35" s="231"/>
      <c r="D35" s="231"/>
      <c r="E35" s="243"/>
      <c r="F35" s="243"/>
      <c r="G35" s="243"/>
      <c r="H35" s="243"/>
      <c r="I35" s="243"/>
      <c r="J35" s="243"/>
      <c r="K35" s="243"/>
      <c r="L35" s="244"/>
      <c r="M35" s="231" t="s">
        <v>122</v>
      </c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X35" s="257" t="s">
        <v>123</v>
      </c>
      <c r="Y35" s="231"/>
      <c r="Z35" s="231"/>
      <c r="AA35" s="243"/>
      <c r="AB35" s="243"/>
      <c r="AC35" s="243"/>
      <c r="AD35" s="243"/>
      <c r="AE35" s="243"/>
      <c r="AF35" s="243"/>
      <c r="AG35" s="243"/>
      <c r="AH35" s="244"/>
      <c r="AI35" s="231" t="s">
        <v>124</v>
      </c>
      <c r="AJ35" s="231"/>
      <c r="AK35" s="231"/>
      <c r="AL35" s="231"/>
      <c r="AM35" s="231"/>
      <c r="AN35" s="231"/>
      <c r="AO35" s="231"/>
      <c r="AP35" s="231"/>
      <c r="AQ35" s="231"/>
      <c r="AR35" s="231"/>
      <c r="AS35" s="232"/>
    </row>
    <row r="36" spans="1:45" s="5" customFormat="1" ht="15" customHeight="1">
      <c r="A36" s="240"/>
      <c r="B36" s="245"/>
      <c r="C36" s="246"/>
      <c r="D36" s="246"/>
      <c r="E36" s="246"/>
      <c r="F36" s="246"/>
      <c r="G36" s="246"/>
      <c r="H36" s="246"/>
      <c r="I36" s="246"/>
      <c r="J36" s="246"/>
      <c r="K36" s="246"/>
      <c r="L36" s="247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4"/>
      <c r="X36" s="245"/>
      <c r="Y36" s="246"/>
      <c r="Z36" s="246"/>
      <c r="AA36" s="246"/>
      <c r="AB36" s="246"/>
      <c r="AC36" s="246"/>
      <c r="AD36" s="246"/>
      <c r="AE36" s="246"/>
      <c r="AF36" s="246"/>
      <c r="AG36" s="246"/>
      <c r="AH36" s="247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4"/>
    </row>
    <row r="37" spans="1:45" s="5" customFormat="1" ht="15" customHeight="1" thickBot="1">
      <c r="A37" s="241"/>
      <c r="B37" s="225" t="str">
        <f>CONCATENATE($F$9,$G$9,".",$H$9,".","0",RIGHT($B$13,1),".",RIGHT(K37,1),$A35)</f>
        <v>L361.18.01.C8</v>
      </c>
      <c r="C37" s="226"/>
      <c r="D37" s="227"/>
      <c r="E37" s="80">
        <v>1</v>
      </c>
      <c r="F37" s="116" t="s">
        <v>78</v>
      </c>
      <c r="G37" s="131">
        <v>0</v>
      </c>
      <c r="H37" s="8">
        <v>14</v>
      </c>
      <c r="I37" s="8">
        <v>0</v>
      </c>
      <c r="J37" s="132">
        <v>0</v>
      </c>
      <c r="K37" s="116" t="s">
        <v>77</v>
      </c>
      <c r="L37" s="81">
        <v>15</v>
      </c>
      <c r="M37" s="225" t="str">
        <f>CONCATENATE($F$9,$G$9,".",$H$9,".","0",RIGHT($M$13,1),".",RIGHT(V37,1),$A35)</f>
        <v>L361.18.02.C8</v>
      </c>
      <c r="N37" s="226"/>
      <c r="O37" s="227"/>
      <c r="P37" s="80">
        <v>1</v>
      </c>
      <c r="Q37" s="116" t="s">
        <v>78</v>
      </c>
      <c r="R37" s="131">
        <v>0</v>
      </c>
      <c r="S37" s="8">
        <v>14</v>
      </c>
      <c r="T37" s="8">
        <v>0</v>
      </c>
      <c r="U37" s="132">
        <v>0</v>
      </c>
      <c r="V37" s="116" t="s">
        <v>77</v>
      </c>
      <c r="W37" s="81">
        <v>15</v>
      </c>
      <c r="X37" s="225" t="str">
        <f>CONCATENATE($F$9,$G$9,".",$H$9,".","0",RIGHT($X$13,1),".",RIGHT(AG37,1),$A35)</f>
        <v>L361.18.03.F8</v>
      </c>
      <c r="Y37" s="226"/>
      <c r="Z37" s="227"/>
      <c r="AA37" s="80">
        <v>3</v>
      </c>
      <c r="AB37" s="116" t="s">
        <v>104</v>
      </c>
      <c r="AC37" s="131">
        <v>0</v>
      </c>
      <c r="AD37" s="8">
        <v>0</v>
      </c>
      <c r="AE37" s="8">
        <v>0</v>
      </c>
      <c r="AF37" s="132">
        <v>0</v>
      </c>
      <c r="AG37" s="116" t="s">
        <v>18</v>
      </c>
      <c r="AH37" s="81"/>
      <c r="AI37" s="225" t="str">
        <f>CONCATENATE($F$9,$G$9,".",$H$9,".","0",RIGHT($AI$13,1),".",RIGHT(AR37,1),$A35)</f>
        <v>L361.18.04.F8</v>
      </c>
      <c r="AJ37" s="226"/>
      <c r="AK37" s="227"/>
      <c r="AL37" s="80">
        <v>3</v>
      </c>
      <c r="AM37" s="116" t="s">
        <v>104</v>
      </c>
      <c r="AN37" s="131">
        <v>0</v>
      </c>
      <c r="AO37" s="8">
        <v>0</v>
      </c>
      <c r="AP37" s="8">
        <v>0</v>
      </c>
      <c r="AQ37" s="132">
        <v>0</v>
      </c>
      <c r="AR37" s="116" t="s">
        <v>18</v>
      </c>
      <c r="AS37" s="81"/>
    </row>
    <row r="38" spans="1:45" s="5" customFormat="1" ht="15" customHeight="1" thickTop="1">
      <c r="A38" s="239" t="s">
        <v>164</v>
      </c>
      <c r="B38" s="242"/>
      <c r="C38" s="243"/>
      <c r="D38" s="243"/>
      <c r="E38" s="243"/>
      <c r="F38" s="243"/>
      <c r="G38" s="243"/>
      <c r="H38" s="243"/>
      <c r="I38" s="243"/>
      <c r="J38" s="243"/>
      <c r="K38" s="243"/>
      <c r="L38" s="244"/>
      <c r="M38" s="243"/>
      <c r="N38" s="243"/>
      <c r="O38" s="243"/>
      <c r="P38" s="231"/>
      <c r="Q38" s="231"/>
      <c r="R38" s="231"/>
      <c r="S38" s="231"/>
      <c r="T38" s="231"/>
      <c r="U38" s="231"/>
      <c r="V38" s="231"/>
      <c r="W38" s="232"/>
      <c r="X38" s="242"/>
      <c r="Y38" s="243"/>
      <c r="Z38" s="243"/>
      <c r="AA38" s="243"/>
      <c r="AB38" s="243"/>
      <c r="AC38" s="243"/>
      <c r="AD38" s="243"/>
      <c r="AE38" s="243"/>
      <c r="AF38" s="243"/>
      <c r="AG38" s="243"/>
      <c r="AH38" s="244"/>
      <c r="AI38" s="243"/>
      <c r="AJ38" s="243"/>
      <c r="AK38" s="243"/>
      <c r="AL38" s="231"/>
      <c r="AM38" s="231"/>
      <c r="AN38" s="231"/>
      <c r="AO38" s="231"/>
      <c r="AP38" s="231"/>
      <c r="AQ38" s="231"/>
      <c r="AR38" s="231"/>
      <c r="AS38" s="232"/>
    </row>
    <row r="39" spans="1:45" s="5" customFormat="1" ht="15" customHeight="1">
      <c r="A39" s="240"/>
      <c r="B39" s="245"/>
      <c r="C39" s="246"/>
      <c r="D39" s="246"/>
      <c r="E39" s="246"/>
      <c r="F39" s="246"/>
      <c r="G39" s="246"/>
      <c r="H39" s="246"/>
      <c r="I39" s="246"/>
      <c r="J39" s="246"/>
      <c r="K39" s="246"/>
      <c r="L39" s="247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4"/>
      <c r="X39" s="245"/>
      <c r="Y39" s="246"/>
      <c r="Z39" s="246"/>
      <c r="AA39" s="246"/>
      <c r="AB39" s="246"/>
      <c r="AC39" s="246"/>
      <c r="AD39" s="246"/>
      <c r="AE39" s="246"/>
      <c r="AF39" s="246"/>
      <c r="AG39" s="246"/>
      <c r="AH39" s="247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4"/>
    </row>
    <row r="40" spans="1:45" s="5" customFormat="1" ht="15" customHeight="1" thickBot="1">
      <c r="A40" s="241"/>
      <c r="B40" s="225"/>
      <c r="C40" s="226"/>
      <c r="D40" s="227"/>
      <c r="E40" s="80"/>
      <c r="F40" s="116"/>
      <c r="G40" s="131"/>
      <c r="H40" s="8"/>
      <c r="I40" s="8"/>
      <c r="J40" s="132"/>
      <c r="K40" s="116"/>
      <c r="L40" s="81"/>
      <c r="M40" s="225"/>
      <c r="N40" s="226"/>
      <c r="O40" s="227"/>
      <c r="P40" s="80"/>
      <c r="Q40" s="116"/>
      <c r="R40" s="131"/>
      <c r="S40" s="8"/>
      <c r="T40" s="8"/>
      <c r="U40" s="132"/>
      <c r="V40" s="116"/>
      <c r="W40" s="81"/>
      <c r="X40" s="225"/>
      <c r="Y40" s="226"/>
      <c r="Z40" s="227"/>
      <c r="AA40" s="80"/>
      <c r="AB40" s="116"/>
      <c r="AC40" s="131"/>
      <c r="AD40" s="8"/>
      <c r="AE40" s="8"/>
      <c r="AF40" s="132"/>
      <c r="AG40" s="116"/>
      <c r="AH40" s="81"/>
      <c r="AI40" s="225"/>
      <c r="AJ40" s="226"/>
      <c r="AK40" s="227"/>
      <c r="AL40" s="80"/>
      <c r="AM40" s="116"/>
      <c r="AN40" s="131"/>
      <c r="AO40" s="8"/>
      <c r="AP40" s="8"/>
      <c r="AQ40" s="132"/>
      <c r="AR40" s="116"/>
      <c r="AS40" s="81"/>
    </row>
    <row r="41" spans="1:45" s="5" customFormat="1" ht="15" customHeight="1" thickTop="1">
      <c r="A41" s="237" t="s">
        <v>72</v>
      </c>
      <c r="B41" s="221" t="s">
        <v>4</v>
      </c>
      <c r="C41" s="222"/>
      <c r="D41" s="133"/>
      <c r="E41" s="223">
        <f>SUM(G16:J16,G19:J19,G22:J22,G25:J25,G28:J28,G31:J31,G34:J34,G37:J37,G40:J40)</f>
        <v>336</v>
      </c>
      <c r="F41" s="224"/>
      <c r="G41" s="228" t="s">
        <v>25</v>
      </c>
      <c r="H41" s="229"/>
      <c r="I41" s="229"/>
      <c r="J41" s="230"/>
      <c r="K41" s="248">
        <f>SUM(L16,L19,L22,L25,L28,L31,L34,L37,L40)</f>
        <v>345</v>
      </c>
      <c r="L41" s="224"/>
      <c r="M41" s="221" t="s">
        <v>4</v>
      </c>
      <c r="N41" s="222"/>
      <c r="O41" s="133"/>
      <c r="P41" s="223">
        <f>SUM(R16:U16,R19:U19,R22:U22,R25:U25,R28:U28,R31:U31,R34:U34,R37:U37,R40:U40)</f>
        <v>336</v>
      </c>
      <c r="Q41" s="224"/>
      <c r="R41" s="228" t="s">
        <v>25</v>
      </c>
      <c r="S41" s="229"/>
      <c r="T41" s="229"/>
      <c r="U41" s="230"/>
      <c r="V41" s="248">
        <f>SUM(W16,W19,W22,W25,W28,W31,W34,W37,W40)</f>
        <v>325</v>
      </c>
      <c r="W41" s="224"/>
      <c r="X41" s="221" t="s">
        <v>4</v>
      </c>
      <c r="Y41" s="222"/>
      <c r="Z41" s="133"/>
      <c r="AA41" s="223">
        <f>SUM(AC16:AF16,AC19:AF19,AC22:AF22,AC25:AF25,AC28:AF28,AC31:AF31,AC34:AF34,AC37:AF37,AC40:AF40)</f>
        <v>336</v>
      </c>
      <c r="AB41" s="224"/>
      <c r="AC41" s="228" t="s">
        <v>25</v>
      </c>
      <c r="AD41" s="229"/>
      <c r="AE41" s="229"/>
      <c r="AF41" s="230"/>
      <c r="AG41" s="248">
        <f>SUM(AH16,AH19,AH22,AH25,AH28,AH31,AH34,AH37,AH40)</f>
        <v>300</v>
      </c>
      <c r="AH41" s="224"/>
      <c r="AI41" s="221" t="s">
        <v>4</v>
      </c>
      <c r="AJ41" s="222"/>
      <c r="AK41" s="133"/>
      <c r="AL41" s="223">
        <f>SUM(AN16:AQ16,AN19:AQ19,AN22:AQ22,AN25:AQ25,AN28:AQ28,AN31:AQ31,AN34:AQ34,AN37:AQ37,AN40:AQ40)</f>
        <v>336</v>
      </c>
      <c r="AM41" s="224"/>
      <c r="AN41" s="228" t="s">
        <v>25</v>
      </c>
      <c r="AO41" s="229"/>
      <c r="AP41" s="229"/>
      <c r="AQ41" s="230"/>
      <c r="AR41" s="248">
        <f>SUM(AS16,AS19,AS22,AS25,AS28,AS31,AS34,AS37,AS40)</f>
        <v>305</v>
      </c>
      <c r="AS41" s="224"/>
    </row>
    <row r="42" spans="1:45" s="5" customFormat="1" ht="15" customHeight="1" thickBot="1">
      <c r="A42" s="238"/>
      <c r="B42" s="218" t="s">
        <v>5</v>
      </c>
      <c r="C42" s="219"/>
      <c r="D42" s="134"/>
      <c r="E42" s="235">
        <f>SUM(E16,E19,E22,E25,E28,E31,E34,E37,E40)</f>
        <v>30</v>
      </c>
      <c r="F42" s="236"/>
      <c r="G42" s="218" t="s">
        <v>24</v>
      </c>
      <c r="H42" s="219"/>
      <c r="I42" s="219"/>
      <c r="J42" s="220"/>
      <c r="K42" s="218"/>
      <c r="L42" s="220"/>
      <c r="M42" s="218" t="s">
        <v>5</v>
      </c>
      <c r="N42" s="219"/>
      <c r="O42" s="134"/>
      <c r="P42" s="235">
        <f>SUM(P16,P19,P22,P25,P28,P31,P34,P37,P40)</f>
        <v>30</v>
      </c>
      <c r="Q42" s="236"/>
      <c r="R42" s="218" t="s">
        <v>24</v>
      </c>
      <c r="S42" s="219"/>
      <c r="T42" s="219"/>
      <c r="U42" s="220"/>
      <c r="V42" s="218"/>
      <c r="W42" s="220"/>
      <c r="X42" s="218" t="s">
        <v>5</v>
      </c>
      <c r="Y42" s="219"/>
      <c r="Z42" s="134"/>
      <c r="AA42" s="235">
        <f>SUM(AA16,AA19,AA22,AA25,AA28,AA31,AA34,AA37,AA40)</f>
        <v>30</v>
      </c>
      <c r="AB42" s="236"/>
      <c r="AC42" s="218" t="s">
        <v>24</v>
      </c>
      <c r="AD42" s="219"/>
      <c r="AE42" s="219"/>
      <c r="AF42" s="220"/>
      <c r="AG42" s="218"/>
      <c r="AH42" s="220"/>
      <c r="AI42" s="218" t="s">
        <v>5</v>
      </c>
      <c r="AJ42" s="219"/>
      <c r="AK42" s="134"/>
      <c r="AL42" s="235">
        <f>SUM(AL16,AL19,AL22,AL25,AL28,AL31,AL34,AL37,AL40)</f>
        <v>30</v>
      </c>
      <c r="AM42" s="236"/>
      <c r="AN42" s="218" t="s">
        <v>24</v>
      </c>
      <c r="AO42" s="219"/>
      <c r="AP42" s="219"/>
      <c r="AQ42" s="220"/>
      <c r="AR42" s="218"/>
      <c r="AS42" s="220"/>
    </row>
    <row r="43" spans="1:45" s="5" customFormat="1" ht="15" customHeight="1" thickTop="1">
      <c r="A43" s="237" t="s">
        <v>73</v>
      </c>
      <c r="B43" s="221" t="s">
        <v>4</v>
      </c>
      <c r="C43" s="222"/>
      <c r="D43" s="135"/>
      <c r="E43" s="223">
        <f>SUM(G44:J44)</f>
        <v>24</v>
      </c>
      <c r="F43" s="224"/>
      <c r="G43" s="136"/>
      <c r="H43" s="137"/>
      <c r="I43" s="137"/>
      <c r="J43" s="137"/>
      <c r="K43" s="137"/>
      <c r="L43" s="138"/>
      <c r="M43" s="221" t="s">
        <v>4</v>
      </c>
      <c r="N43" s="222"/>
      <c r="O43" s="135"/>
      <c r="P43" s="249">
        <f>SUM(R44:U44)</f>
        <v>24</v>
      </c>
      <c r="Q43" s="250"/>
      <c r="R43" s="136"/>
      <c r="S43" s="137"/>
      <c r="T43" s="137"/>
      <c r="U43" s="137"/>
      <c r="V43" s="137"/>
      <c r="W43" s="138"/>
      <c r="X43" s="221" t="s">
        <v>4</v>
      </c>
      <c r="Y43" s="222"/>
      <c r="Z43" s="135"/>
      <c r="AA43" s="223">
        <f>SUM(AC44:AF44)</f>
        <v>24</v>
      </c>
      <c r="AB43" s="224"/>
      <c r="AC43" s="136"/>
      <c r="AD43" s="137"/>
      <c r="AE43" s="137"/>
      <c r="AF43" s="137"/>
      <c r="AG43" s="137"/>
      <c r="AH43" s="138"/>
      <c r="AI43" s="221" t="s">
        <v>4</v>
      </c>
      <c r="AJ43" s="222"/>
      <c r="AK43" s="135"/>
      <c r="AL43" s="249">
        <f>SUM(AN44:AQ44)</f>
        <v>24</v>
      </c>
      <c r="AM43" s="250"/>
      <c r="AN43" s="136"/>
      <c r="AO43" s="137"/>
      <c r="AP43" s="137"/>
      <c r="AQ43" s="137"/>
      <c r="AR43" s="137"/>
      <c r="AS43" s="138"/>
    </row>
    <row r="44" spans="1:46" s="5" customFormat="1" ht="15" customHeight="1" thickBot="1">
      <c r="A44" s="238"/>
      <c r="B44" s="218" t="s">
        <v>6</v>
      </c>
      <c r="C44" s="219"/>
      <c r="D44" s="139"/>
      <c r="E44" s="139"/>
      <c r="F44" s="140"/>
      <c r="G44" s="141">
        <f>(G16+G19+G22+G25+G28+G31+G34+G37+G40)/14</f>
        <v>11</v>
      </c>
      <c r="H44" s="142">
        <f>(H16+H19+H22+H25+H28+H31+H34+H37+H40)/14</f>
        <v>11</v>
      </c>
      <c r="I44" s="142">
        <f>(I16+I19+I22+I25+I28+I31+I34+I37+I40)/14</f>
        <v>2</v>
      </c>
      <c r="J44" s="142">
        <f>(J16+J19+J22+J25+J28+J31+J34+J37+J40)/14</f>
        <v>0</v>
      </c>
      <c r="K44" s="143" t="s">
        <v>7</v>
      </c>
      <c r="L44" s="144"/>
      <c r="M44" s="218" t="s">
        <v>6</v>
      </c>
      <c r="N44" s="219"/>
      <c r="O44" s="139"/>
      <c r="P44" s="139"/>
      <c r="Q44" s="140"/>
      <c r="R44" s="141">
        <f>(R16+R19+R22+R25+R28+R31+R34+R37+R40)/14</f>
        <v>12</v>
      </c>
      <c r="S44" s="142">
        <f>(S16+S19+S22+S25+S28+S31+S34+S37+S40)/14</f>
        <v>12</v>
      </c>
      <c r="T44" s="142">
        <f>(T16+T19+T22+T25+T28+T31+T34+T37+T40)/14</f>
        <v>0</v>
      </c>
      <c r="U44" s="142">
        <f>(U16+U19+U22+U25+U28+U31+U34+U37+U40)/14</f>
        <v>0</v>
      </c>
      <c r="V44" s="143" t="s">
        <v>7</v>
      </c>
      <c r="W44" s="144"/>
      <c r="X44" s="218" t="s">
        <v>6</v>
      </c>
      <c r="Y44" s="219"/>
      <c r="Z44" s="139"/>
      <c r="AA44" s="139"/>
      <c r="AB44" s="140"/>
      <c r="AC44" s="141">
        <f>(AC16+AC19+AC22+AC25+AC28+AC31+AC34+AC37+AC40)/14</f>
        <v>11.5</v>
      </c>
      <c r="AD44" s="142">
        <f>(AD16+AD19+AD22+AD25+AD28+AD31+AD34+AD37+AD40)/14</f>
        <v>12.5</v>
      </c>
      <c r="AE44" s="142">
        <f>(AE16+AE19+AE22+AE25+AE28+AE31+AE34+AE37+AE40)/14</f>
        <v>0</v>
      </c>
      <c r="AF44" s="142">
        <f>(AF16+AF19+AF22+AF25+AF28+AF31+AF34+AF37+AF40)/14</f>
        <v>0</v>
      </c>
      <c r="AG44" s="143" t="s">
        <v>7</v>
      </c>
      <c r="AH44" s="144"/>
      <c r="AI44" s="218" t="s">
        <v>6</v>
      </c>
      <c r="AJ44" s="219"/>
      <c r="AK44" s="139"/>
      <c r="AL44" s="139"/>
      <c r="AM44" s="140"/>
      <c r="AN44" s="141">
        <f>(AN16+AN19+AN22+AN25+AN28+AN31+AN34+AN37+AN40)/14</f>
        <v>12</v>
      </c>
      <c r="AO44" s="142">
        <f>(AO16+AO19+AO22+AO25+AO28+AO31+AO34+AO37+AO40)/14</f>
        <v>11</v>
      </c>
      <c r="AP44" s="142">
        <f>(AP16+AP19+AP22+AP25+AP28+AP31+AP34+AP37+AP40)/14</f>
        <v>0</v>
      </c>
      <c r="AQ44" s="142">
        <f>(AQ16+AQ19+AQ22+AQ25+AQ28+AQ31+AQ34+AQ37+AQ40)/14</f>
        <v>1</v>
      </c>
      <c r="AR44" s="143" t="s">
        <v>7</v>
      </c>
      <c r="AS44" s="144"/>
      <c r="AT44" s="67"/>
    </row>
    <row r="45" spans="1:46" s="5" customFormat="1" ht="15" customHeight="1" thickTop="1">
      <c r="A45" s="145"/>
      <c r="B45" s="112"/>
      <c r="C45" s="112"/>
      <c r="D45" s="73"/>
      <c r="E45" s="73"/>
      <c r="F45" s="146"/>
      <c r="G45" s="147"/>
      <c r="H45" s="147"/>
      <c r="I45" s="147"/>
      <c r="J45" s="147"/>
      <c r="K45" s="73"/>
      <c r="L45" s="73"/>
      <c r="M45" s="112"/>
      <c r="N45" s="112"/>
      <c r="O45" s="73"/>
      <c r="P45" s="73"/>
      <c r="Q45" s="146"/>
      <c r="R45" s="147"/>
      <c r="S45" s="147"/>
      <c r="T45" s="147"/>
      <c r="U45" s="147"/>
      <c r="V45" s="73"/>
      <c r="W45" s="73"/>
      <c r="X45" s="112"/>
      <c r="Y45" s="112"/>
      <c r="Z45" s="73"/>
      <c r="AA45" s="73"/>
      <c r="AB45" s="146"/>
      <c r="AC45" s="147"/>
      <c r="AD45" s="147"/>
      <c r="AE45" s="147"/>
      <c r="AF45" s="147"/>
      <c r="AG45" s="73"/>
      <c r="AH45" s="73"/>
      <c r="AI45" s="112"/>
      <c r="AJ45" s="112"/>
      <c r="AK45" s="73"/>
      <c r="AL45" s="73"/>
      <c r="AM45" s="146"/>
      <c r="AN45" s="147"/>
      <c r="AO45" s="147"/>
      <c r="AP45" s="147"/>
      <c r="AQ45" s="147"/>
      <c r="AR45" s="73"/>
      <c r="AS45" s="73"/>
      <c r="AT45" s="6"/>
    </row>
    <row r="46" spans="1:46" s="5" customFormat="1" ht="15" customHeight="1">
      <c r="A46" s="148" t="s">
        <v>201</v>
      </c>
      <c r="B46" s="112"/>
      <c r="C46" s="112"/>
      <c r="D46" s="73"/>
      <c r="E46" s="73"/>
      <c r="F46" s="146"/>
      <c r="G46" s="147"/>
      <c r="H46" s="147"/>
      <c r="I46" s="147"/>
      <c r="J46" s="147"/>
      <c r="K46" s="73"/>
      <c r="L46" s="73"/>
      <c r="M46" s="112"/>
      <c r="N46" s="112"/>
      <c r="O46" s="73"/>
      <c r="P46" s="73"/>
      <c r="Q46" s="146"/>
      <c r="R46" s="147"/>
      <c r="S46" s="147"/>
      <c r="T46" s="147"/>
      <c r="U46" s="147"/>
      <c r="V46" s="73"/>
      <c r="W46" s="73"/>
      <c r="X46" s="112"/>
      <c r="Y46" s="112"/>
      <c r="Z46" s="73"/>
      <c r="AA46" s="73"/>
      <c r="AB46" s="146"/>
      <c r="AC46" s="147"/>
      <c r="AD46" s="147"/>
      <c r="AE46" s="147"/>
      <c r="AF46" s="147"/>
      <c r="AG46" s="73"/>
      <c r="AH46" s="73"/>
      <c r="AI46" s="112"/>
      <c r="AJ46" s="112"/>
      <c r="AK46" s="73"/>
      <c r="AL46" s="73"/>
      <c r="AM46" s="146"/>
      <c r="AN46" s="147"/>
      <c r="AO46" s="147"/>
      <c r="AP46" s="147"/>
      <c r="AQ46" s="147"/>
      <c r="AR46" s="73"/>
      <c r="AS46" s="73"/>
      <c r="AT46" s="6"/>
    </row>
    <row r="47" spans="1:46" s="154" customFormat="1" ht="15" customHeight="1">
      <c r="A47" s="149" t="s">
        <v>204</v>
      </c>
      <c r="B47" s="150"/>
      <c r="C47" s="150"/>
      <c r="D47" s="151"/>
      <c r="E47" s="151"/>
      <c r="F47" s="151"/>
      <c r="G47" s="152"/>
      <c r="H47" s="152"/>
      <c r="I47" s="152"/>
      <c r="J47" s="152"/>
      <c r="K47" s="151"/>
      <c r="L47" s="151"/>
      <c r="M47" s="150"/>
      <c r="N47" s="150"/>
      <c r="O47" s="151"/>
      <c r="P47" s="151"/>
      <c r="Q47" s="151"/>
      <c r="R47" s="152"/>
      <c r="S47" s="152"/>
      <c r="T47" s="152"/>
      <c r="U47" s="152"/>
      <c r="V47" s="151"/>
      <c r="W47" s="151"/>
      <c r="X47" s="150"/>
      <c r="Y47" s="150"/>
      <c r="Z47" s="151"/>
      <c r="AA47" s="151"/>
      <c r="AB47" s="151"/>
      <c r="AC47" s="152"/>
      <c r="AD47" s="152"/>
      <c r="AE47" s="152"/>
      <c r="AF47" s="152"/>
      <c r="AG47" s="151"/>
      <c r="AH47" s="151"/>
      <c r="AI47" s="150"/>
      <c r="AJ47" s="150"/>
      <c r="AK47" s="151"/>
      <c r="AL47" s="151"/>
      <c r="AM47" s="151"/>
      <c r="AN47" s="152"/>
      <c r="AO47" s="152"/>
      <c r="AP47" s="152"/>
      <c r="AQ47" s="152"/>
      <c r="AR47" s="151"/>
      <c r="AS47" s="151"/>
      <c r="AT47" s="153"/>
    </row>
    <row r="48" spans="1:46" s="154" customFormat="1" ht="15" customHeight="1">
      <c r="A48" s="149" t="s">
        <v>205</v>
      </c>
      <c r="B48" s="150"/>
      <c r="C48" s="150"/>
      <c r="D48" s="151"/>
      <c r="E48" s="151"/>
      <c r="F48" s="151"/>
      <c r="G48" s="152"/>
      <c r="H48" s="152"/>
      <c r="I48" s="152"/>
      <c r="J48" s="152"/>
      <c r="K48" s="151"/>
      <c r="L48" s="151"/>
      <c r="M48" s="150"/>
      <c r="N48" s="150"/>
      <c r="O48" s="151"/>
      <c r="P48" s="151"/>
      <c r="Q48" s="151"/>
      <c r="R48" s="152"/>
      <c r="S48" s="152"/>
      <c r="T48" s="152"/>
      <c r="U48" s="152"/>
      <c r="V48" s="151"/>
      <c r="W48" s="151"/>
      <c r="X48" s="150"/>
      <c r="Y48" s="150"/>
      <c r="Z48" s="151"/>
      <c r="AA48" s="151"/>
      <c r="AB48" s="151"/>
      <c r="AC48" s="152"/>
      <c r="AD48" s="152"/>
      <c r="AE48" s="152"/>
      <c r="AF48" s="152"/>
      <c r="AG48" s="151"/>
      <c r="AH48" s="151"/>
      <c r="AI48" s="150"/>
      <c r="AJ48" s="150"/>
      <c r="AK48" s="151"/>
      <c r="AL48" s="151"/>
      <c r="AM48" s="151"/>
      <c r="AN48" s="152"/>
      <c r="AO48" s="152"/>
      <c r="AP48" s="152"/>
      <c r="AQ48" s="152"/>
      <c r="AR48" s="151"/>
      <c r="AS48" s="151"/>
      <c r="AT48" s="153"/>
    </row>
    <row r="49" spans="1:46" s="160" customFormat="1" ht="15" customHeight="1">
      <c r="A49" s="155" t="s">
        <v>203</v>
      </c>
      <c r="B49" s="156"/>
      <c r="C49" s="156"/>
      <c r="D49" s="157"/>
      <c r="E49" s="157"/>
      <c r="F49" s="157"/>
      <c r="G49" s="158"/>
      <c r="H49" s="158"/>
      <c r="I49" s="158"/>
      <c r="J49" s="158"/>
      <c r="K49" s="157"/>
      <c r="L49" s="157"/>
      <c r="M49" s="156"/>
      <c r="N49" s="156"/>
      <c r="O49" s="157"/>
      <c r="P49" s="157"/>
      <c r="Q49" s="157"/>
      <c r="R49" s="158"/>
      <c r="S49" s="158"/>
      <c r="T49" s="158"/>
      <c r="U49" s="158"/>
      <c r="V49" s="157"/>
      <c r="W49" s="157"/>
      <c r="X49" s="156"/>
      <c r="Y49" s="156"/>
      <c r="Z49" s="157"/>
      <c r="AA49" s="157"/>
      <c r="AB49" s="157"/>
      <c r="AC49" s="158"/>
      <c r="AD49" s="158"/>
      <c r="AE49" s="158"/>
      <c r="AF49" s="158"/>
      <c r="AG49" s="157"/>
      <c r="AH49" s="157"/>
      <c r="AI49" s="156"/>
      <c r="AJ49" s="156"/>
      <c r="AK49" s="157"/>
      <c r="AL49" s="157"/>
      <c r="AM49" s="157"/>
      <c r="AN49" s="158"/>
      <c r="AO49" s="158"/>
      <c r="AP49" s="158"/>
      <c r="AQ49" s="158"/>
      <c r="AR49" s="157"/>
      <c r="AS49" s="157"/>
      <c r="AT49" s="159"/>
    </row>
    <row r="50" spans="1:46" s="154" customFormat="1" ht="15" customHeight="1">
      <c r="A50" s="149" t="s">
        <v>206</v>
      </c>
      <c r="B50" s="150"/>
      <c r="C50" s="150"/>
      <c r="D50" s="151"/>
      <c r="E50" s="151"/>
      <c r="F50" s="151"/>
      <c r="G50" s="152"/>
      <c r="H50" s="152"/>
      <c r="I50" s="152"/>
      <c r="J50" s="152"/>
      <c r="K50" s="151"/>
      <c r="L50" s="151"/>
      <c r="M50" s="150"/>
      <c r="N50" s="150"/>
      <c r="O50" s="151"/>
      <c r="P50" s="151"/>
      <c r="Q50" s="151"/>
      <c r="R50" s="152"/>
      <c r="S50" s="152"/>
      <c r="T50" s="152"/>
      <c r="U50" s="152"/>
      <c r="V50" s="151"/>
      <c r="W50" s="151"/>
      <c r="X50" s="150"/>
      <c r="Y50" s="150"/>
      <c r="Z50" s="151"/>
      <c r="AA50" s="151"/>
      <c r="AB50" s="151"/>
      <c r="AC50" s="152"/>
      <c r="AD50" s="152"/>
      <c r="AE50" s="152"/>
      <c r="AF50" s="152"/>
      <c r="AG50" s="151"/>
      <c r="AH50" s="151"/>
      <c r="AI50" s="150"/>
      <c r="AJ50" s="150"/>
      <c r="AK50" s="151"/>
      <c r="AL50" s="151"/>
      <c r="AM50" s="151"/>
      <c r="AN50" s="152"/>
      <c r="AO50" s="152"/>
      <c r="AP50" s="152"/>
      <c r="AQ50" s="152"/>
      <c r="AR50" s="151"/>
      <c r="AS50" s="151"/>
      <c r="AT50" s="153"/>
    </row>
    <row r="51" spans="1:46" s="154" customFormat="1" ht="15" customHeight="1">
      <c r="A51" s="149" t="s">
        <v>207</v>
      </c>
      <c r="B51" s="150"/>
      <c r="C51" s="150"/>
      <c r="D51" s="151"/>
      <c r="E51" s="151"/>
      <c r="F51" s="151"/>
      <c r="G51" s="152"/>
      <c r="H51" s="152"/>
      <c r="I51" s="152"/>
      <c r="J51" s="152"/>
      <c r="K51" s="151"/>
      <c r="L51" s="151"/>
      <c r="M51" s="150"/>
      <c r="N51" s="150"/>
      <c r="O51" s="151"/>
      <c r="P51" s="151"/>
      <c r="Q51" s="151"/>
      <c r="R51" s="152"/>
      <c r="S51" s="152"/>
      <c r="T51" s="152"/>
      <c r="U51" s="152"/>
      <c r="V51" s="151"/>
      <c r="W51" s="151"/>
      <c r="X51" s="150"/>
      <c r="Y51" s="150"/>
      <c r="Z51" s="151"/>
      <c r="AA51" s="151"/>
      <c r="AB51" s="151"/>
      <c r="AC51" s="152"/>
      <c r="AD51" s="152"/>
      <c r="AE51" s="152"/>
      <c r="AF51" s="152"/>
      <c r="AG51" s="151"/>
      <c r="AH51" s="151"/>
      <c r="AI51" s="150"/>
      <c r="AJ51" s="150"/>
      <c r="AK51" s="151"/>
      <c r="AL51" s="151"/>
      <c r="AM51" s="151"/>
      <c r="AN51" s="152"/>
      <c r="AO51" s="152"/>
      <c r="AP51" s="152"/>
      <c r="AQ51" s="152"/>
      <c r="AR51" s="151"/>
      <c r="AS51" s="151"/>
      <c r="AT51" s="153"/>
    </row>
    <row r="52" spans="1:46" s="154" customFormat="1" ht="15" customHeight="1">
      <c r="A52" s="149" t="s">
        <v>208</v>
      </c>
      <c r="B52" s="150"/>
      <c r="C52" s="150"/>
      <c r="D52" s="151"/>
      <c r="E52" s="151"/>
      <c r="F52" s="151"/>
      <c r="G52" s="152"/>
      <c r="H52" s="152"/>
      <c r="I52" s="152"/>
      <c r="J52" s="152"/>
      <c r="K52" s="151"/>
      <c r="L52" s="151"/>
      <c r="M52" s="150"/>
      <c r="N52" s="150"/>
      <c r="O52" s="151"/>
      <c r="P52" s="151"/>
      <c r="Q52" s="151"/>
      <c r="R52" s="152"/>
      <c r="S52" s="152"/>
      <c r="T52" s="152"/>
      <c r="U52" s="152"/>
      <c r="V52" s="151"/>
      <c r="W52" s="151"/>
      <c r="X52" s="150"/>
      <c r="Y52" s="150"/>
      <c r="Z52" s="151"/>
      <c r="AA52" s="151"/>
      <c r="AB52" s="151"/>
      <c r="AC52" s="152"/>
      <c r="AD52" s="152"/>
      <c r="AE52" s="152"/>
      <c r="AF52" s="152"/>
      <c r="AG52" s="151"/>
      <c r="AH52" s="151"/>
      <c r="AI52" s="150"/>
      <c r="AJ52" s="150"/>
      <c r="AK52" s="151"/>
      <c r="AL52" s="151"/>
      <c r="AM52" s="151"/>
      <c r="AN52" s="152"/>
      <c r="AO52" s="152"/>
      <c r="AP52" s="152"/>
      <c r="AQ52" s="152"/>
      <c r="AR52" s="151"/>
      <c r="AS52" s="151"/>
      <c r="AT52" s="153"/>
    </row>
    <row r="53" spans="1:46" s="5" customFormat="1" ht="15" customHeight="1">
      <c r="A53" s="148" t="s">
        <v>202</v>
      </c>
      <c r="B53" s="112"/>
      <c r="C53" s="112"/>
      <c r="D53" s="73"/>
      <c r="E53" s="73"/>
      <c r="F53" s="146"/>
      <c r="G53" s="147"/>
      <c r="H53" s="147"/>
      <c r="I53" s="147"/>
      <c r="J53" s="147"/>
      <c r="K53" s="73"/>
      <c r="L53" s="73"/>
      <c r="M53" s="112"/>
      <c r="N53" s="112"/>
      <c r="O53" s="73"/>
      <c r="P53" s="73"/>
      <c r="Q53" s="146"/>
      <c r="R53" s="147"/>
      <c r="S53" s="147"/>
      <c r="T53" s="147"/>
      <c r="U53" s="147"/>
      <c r="V53" s="73"/>
      <c r="W53" s="73"/>
      <c r="X53" s="112"/>
      <c r="Y53" s="112"/>
      <c r="Z53" s="73"/>
      <c r="AA53" s="73"/>
      <c r="AB53" s="146"/>
      <c r="AC53" s="147"/>
      <c r="AD53" s="147"/>
      <c r="AE53" s="147"/>
      <c r="AF53" s="147"/>
      <c r="AG53" s="73"/>
      <c r="AH53" s="73"/>
      <c r="AI53" s="112"/>
      <c r="AJ53" s="112"/>
      <c r="AK53" s="73"/>
      <c r="AL53" s="73"/>
      <c r="AM53" s="146"/>
      <c r="AN53" s="147"/>
      <c r="AO53" s="147"/>
      <c r="AP53" s="147"/>
      <c r="AQ53" s="147"/>
      <c r="AR53" s="73"/>
      <c r="AS53" s="73"/>
      <c r="AT53" s="6"/>
    </row>
    <row r="54" spans="1:46" s="5" customFormat="1" ht="15" customHeight="1">
      <c r="A54" s="149" t="s">
        <v>209</v>
      </c>
      <c r="B54" s="112"/>
      <c r="C54" s="112"/>
      <c r="D54" s="73"/>
      <c r="E54" s="73"/>
      <c r="F54" s="146"/>
      <c r="G54" s="147"/>
      <c r="H54" s="147"/>
      <c r="I54" s="147"/>
      <c r="J54" s="147"/>
      <c r="K54" s="73"/>
      <c r="L54" s="73"/>
      <c r="M54" s="112"/>
      <c r="N54" s="112"/>
      <c r="O54" s="73"/>
      <c r="P54" s="73"/>
      <c r="Q54" s="146"/>
      <c r="R54" s="147"/>
      <c r="S54" s="147"/>
      <c r="T54" s="147"/>
      <c r="U54" s="147"/>
      <c r="V54" s="73"/>
      <c r="W54" s="73"/>
      <c r="X54" s="112"/>
      <c r="Y54" s="112"/>
      <c r="Z54" s="73"/>
      <c r="AA54" s="73"/>
      <c r="AB54" s="146"/>
      <c r="AC54" s="147"/>
      <c r="AD54" s="147"/>
      <c r="AE54" s="147"/>
      <c r="AF54" s="147"/>
      <c r="AG54" s="73"/>
      <c r="AH54" s="73"/>
      <c r="AI54" s="112"/>
      <c r="AJ54" s="112"/>
      <c r="AK54" s="73"/>
      <c r="AL54" s="73"/>
      <c r="AM54" s="146"/>
      <c r="AN54" s="147"/>
      <c r="AO54" s="147"/>
      <c r="AP54" s="147"/>
      <c r="AQ54" s="147"/>
      <c r="AR54" s="73"/>
      <c r="AS54" s="73"/>
      <c r="AT54" s="6"/>
    </row>
    <row r="55" spans="1:46" s="5" customFormat="1" ht="15" customHeight="1">
      <c r="A55" s="149" t="s">
        <v>210</v>
      </c>
      <c r="B55" s="112"/>
      <c r="C55" s="112"/>
      <c r="D55" s="73"/>
      <c r="E55" s="73"/>
      <c r="F55" s="146"/>
      <c r="G55" s="147"/>
      <c r="H55" s="147"/>
      <c r="I55" s="147"/>
      <c r="J55" s="147"/>
      <c r="K55" s="73"/>
      <c r="L55" s="73"/>
      <c r="M55" s="112"/>
      <c r="N55" s="112"/>
      <c r="O55" s="73"/>
      <c r="P55" s="73"/>
      <c r="Q55" s="146"/>
      <c r="R55" s="147"/>
      <c r="S55" s="147"/>
      <c r="T55" s="147"/>
      <c r="U55" s="147"/>
      <c r="V55" s="73"/>
      <c r="W55" s="73"/>
      <c r="X55" s="112"/>
      <c r="Y55" s="112"/>
      <c r="Z55" s="73"/>
      <c r="AA55" s="73"/>
      <c r="AB55" s="146"/>
      <c r="AC55" s="147"/>
      <c r="AD55" s="147"/>
      <c r="AE55" s="147"/>
      <c r="AF55" s="147"/>
      <c r="AG55" s="73"/>
      <c r="AH55" s="73"/>
      <c r="AI55" s="112"/>
      <c r="AJ55" s="112"/>
      <c r="AK55" s="73"/>
      <c r="AL55" s="73"/>
      <c r="AM55" s="146"/>
      <c r="AN55" s="147"/>
      <c r="AO55" s="147"/>
      <c r="AP55" s="147"/>
      <c r="AQ55" s="147"/>
      <c r="AR55" s="73"/>
      <c r="AS55" s="73"/>
      <c r="AT55" s="6"/>
    </row>
    <row r="56" spans="1:46" s="5" customFormat="1" ht="15" customHeight="1" thickBot="1">
      <c r="A56" s="149" t="s">
        <v>211</v>
      </c>
      <c r="B56" s="112"/>
      <c r="C56" s="112"/>
      <c r="D56" s="73"/>
      <c r="E56" s="73"/>
      <c r="F56" s="146"/>
      <c r="G56" s="147"/>
      <c r="H56" s="147"/>
      <c r="I56" s="147"/>
      <c r="J56" s="147"/>
      <c r="K56" s="73"/>
      <c r="L56" s="73"/>
      <c r="M56" s="112"/>
      <c r="N56" s="112"/>
      <c r="O56" s="73"/>
      <c r="P56" s="73"/>
      <c r="Q56" s="146"/>
      <c r="R56" s="147"/>
      <c r="S56" s="147"/>
      <c r="T56" s="147"/>
      <c r="U56" s="147"/>
      <c r="V56" s="73"/>
      <c r="W56" s="73"/>
      <c r="X56" s="112"/>
      <c r="Y56" s="112"/>
      <c r="Z56" s="73"/>
      <c r="AA56" s="73"/>
      <c r="AB56" s="146"/>
      <c r="AC56" s="147"/>
      <c r="AD56" s="147"/>
      <c r="AE56" s="147"/>
      <c r="AF56" s="147"/>
      <c r="AG56" s="73"/>
      <c r="AH56" s="73"/>
      <c r="AI56" s="112"/>
      <c r="AJ56" s="112"/>
      <c r="AK56" s="73"/>
      <c r="AL56" s="73"/>
      <c r="AM56" s="146"/>
      <c r="AN56" s="147"/>
      <c r="AO56" s="147"/>
      <c r="AP56" s="147"/>
      <c r="AQ56" s="147"/>
      <c r="AR56" s="73"/>
      <c r="AS56" s="73"/>
      <c r="AT56" s="6"/>
    </row>
    <row r="57" s="5" customFormat="1" ht="15.75" thickTop="1">
      <c r="A57" s="71"/>
    </row>
    <row r="58" spans="1:40" s="5" customFormat="1" ht="15.75">
      <c r="A58" s="68" t="s">
        <v>33</v>
      </c>
      <c r="AN58" s="69" t="s">
        <v>64</v>
      </c>
    </row>
    <row r="59" spans="1:37" s="5" customFormat="1" ht="15.75">
      <c r="A59" s="70" t="s">
        <v>48</v>
      </c>
      <c r="AK59" s="69" t="s">
        <v>105</v>
      </c>
    </row>
    <row r="60" s="5" customFormat="1" ht="15.75">
      <c r="A60" s="70"/>
    </row>
    <row r="61" s="5" customFormat="1" ht="15.75">
      <c r="A61" s="70"/>
    </row>
    <row r="62" spans="1:23" s="89" customFormat="1" ht="18">
      <c r="A62" s="108" t="s">
        <v>199</v>
      </c>
      <c r="B62" s="36"/>
      <c r="C62" s="36"/>
      <c r="D62" s="36"/>
      <c r="E62" s="36"/>
      <c r="F62" s="36"/>
      <c r="G62" s="36" t="s">
        <v>100</v>
      </c>
      <c r="H62" s="36"/>
      <c r="K62" s="36"/>
      <c r="L62" s="36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</row>
    <row r="63" spans="1:23" s="89" customFormat="1" ht="18">
      <c r="A63" s="108" t="s">
        <v>71</v>
      </c>
      <c r="B63" s="36"/>
      <c r="C63" s="36"/>
      <c r="D63" s="36"/>
      <c r="E63" s="36"/>
      <c r="G63" s="36" t="s">
        <v>101</v>
      </c>
      <c r="H63" s="36"/>
      <c r="I63" s="36"/>
      <c r="J63" s="36"/>
      <c r="K63" s="36"/>
      <c r="L63" s="36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</row>
    <row r="64" spans="1:23" s="127" customFormat="1" ht="18">
      <c r="A64" s="108" t="s">
        <v>74</v>
      </c>
      <c r="B64" s="37"/>
      <c r="C64" s="37"/>
      <c r="D64" s="37"/>
      <c r="E64" s="37"/>
      <c r="G64" s="36" t="s">
        <v>101</v>
      </c>
      <c r="H64" s="37"/>
      <c r="I64" s="37"/>
      <c r="J64" s="37"/>
      <c r="K64" s="37"/>
      <c r="L64" s="37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</row>
    <row r="65" spans="1:23" s="127" customFormat="1" ht="18">
      <c r="A65" s="108" t="s">
        <v>75</v>
      </c>
      <c r="B65" s="109"/>
      <c r="C65" s="109"/>
      <c r="E65" s="109"/>
      <c r="F65" s="109"/>
      <c r="G65" s="36" t="s">
        <v>106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</row>
    <row r="66" s="5" customFormat="1" ht="15.75">
      <c r="A66" s="70"/>
    </row>
    <row r="67" spans="1:4" s="5" customFormat="1" ht="15">
      <c r="A67" s="83" t="s">
        <v>66</v>
      </c>
      <c r="B67" s="84" t="s">
        <v>65</v>
      </c>
      <c r="C67" s="84" t="s">
        <v>68</v>
      </c>
      <c r="D67" s="128" t="s">
        <v>69</v>
      </c>
    </row>
    <row r="68" spans="1:4" s="5" customFormat="1" ht="15">
      <c r="A68" s="112">
        <f>A9</f>
        <v>20</v>
      </c>
      <c r="B68" s="112">
        <f>B9</f>
        <v>10</v>
      </c>
      <c r="C68" s="112">
        <f>C9</f>
        <v>50</v>
      </c>
      <c r="D68" s="129">
        <v>10</v>
      </c>
    </row>
    <row r="69" s="5" customFormat="1" ht="15.75">
      <c r="A69" s="70"/>
    </row>
    <row r="70" spans="1:45" s="24" customFormat="1" ht="18">
      <c r="A70" s="190" t="s">
        <v>3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</row>
    <row r="71" spans="1:45" s="5" customFormat="1" ht="18.75" thickBot="1">
      <c r="A71" s="190" t="s">
        <v>213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</row>
    <row r="72" spans="2:45" s="89" customFormat="1" ht="19.5" thickBot="1" thickTop="1">
      <c r="B72" s="186" t="s">
        <v>29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 t="s">
        <v>30</v>
      </c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</row>
    <row r="73" spans="1:45" s="89" customFormat="1" ht="19.5" thickBot="1" thickTop="1">
      <c r="A73" s="118"/>
      <c r="B73" s="187" t="s">
        <v>44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9"/>
      <c r="M73" s="188" t="s">
        <v>45</v>
      </c>
      <c r="N73" s="188"/>
      <c r="O73" s="188"/>
      <c r="P73" s="188"/>
      <c r="Q73" s="188"/>
      <c r="R73" s="188"/>
      <c r="S73" s="188"/>
      <c r="T73" s="188"/>
      <c r="U73" s="188"/>
      <c r="V73" s="188"/>
      <c r="W73" s="189"/>
      <c r="X73" s="187" t="s">
        <v>46</v>
      </c>
      <c r="Y73" s="188"/>
      <c r="Z73" s="188"/>
      <c r="AA73" s="188"/>
      <c r="AB73" s="188"/>
      <c r="AC73" s="188"/>
      <c r="AD73" s="188"/>
      <c r="AE73" s="188"/>
      <c r="AF73" s="188"/>
      <c r="AG73" s="188"/>
      <c r="AH73" s="189"/>
      <c r="AI73" s="188" t="s">
        <v>47</v>
      </c>
      <c r="AJ73" s="188"/>
      <c r="AK73" s="188"/>
      <c r="AL73" s="188"/>
      <c r="AM73" s="188"/>
      <c r="AN73" s="188"/>
      <c r="AO73" s="188"/>
      <c r="AP73" s="188"/>
      <c r="AQ73" s="188"/>
      <c r="AR73" s="188"/>
      <c r="AS73" s="189"/>
    </row>
    <row r="74" spans="1:45" s="90" customFormat="1" ht="19.5" customHeight="1" thickTop="1">
      <c r="A74" s="192" t="s">
        <v>156</v>
      </c>
      <c r="B74" s="179" t="s">
        <v>107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1"/>
      <c r="M74" s="162" t="s">
        <v>131</v>
      </c>
      <c r="N74" s="162"/>
      <c r="O74" s="162"/>
      <c r="P74" s="162"/>
      <c r="Q74" s="162"/>
      <c r="R74" s="162"/>
      <c r="S74" s="162"/>
      <c r="T74" s="162"/>
      <c r="U74" s="162"/>
      <c r="V74" s="162"/>
      <c r="W74" s="163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3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3"/>
    </row>
    <row r="75" spans="1:45" s="90" customFormat="1" ht="19.5" customHeight="1">
      <c r="A75" s="192"/>
      <c r="B75" s="164"/>
      <c r="C75" s="165"/>
      <c r="D75" s="165"/>
      <c r="E75" s="165"/>
      <c r="F75" s="165"/>
      <c r="G75" s="165"/>
      <c r="H75" s="165"/>
      <c r="I75" s="165"/>
      <c r="J75" s="165"/>
      <c r="K75" s="165"/>
      <c r="L75" s="166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6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6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6"/>
    </row>
    <row r="76" spans="1:45" s="96" customFormat="1" ht="19.5" customHeight="1" thickBot="1">
      <c r="A76" s="193"/>
      <c r="B76" s="167" t="str">
        <f>CONCATENATE($F$9,$G$9,".",$H$9,".","0",RIGHT($B$73,1),".",RIGHT(K76,1),$A74)</f>
        <v>L361.18.05.S1</v>
      </c>
      <c r="C76" s="168"/>
      <c r="D76" s="169"/>
      <c r="E76" s="91">
        <v>5</v>
      </c>
      <c r="F76" s="115" t="s">
        <v>78</v>
      </c>
      <c r="G76" s="93">
        <v>28</v>
      </c>
      <c r="H76" s="94">
        <v>0</v>
      </c>
      <c r="I76" s="94">
        <v>0</v>
      </c>
      <c r="J76" s="95">
        <v>14</v>
      </c>
      <c r="K76" s="115" t="s">
        <v>102</v>
      </c>
      <c r="L76" s="92">
        <v>60</v>
      </c>
      <c r="M76" s="167" t="str">
        <f>CONCATENATE($F$9,$G$9,".",$H$9,".","0",RIGHT($M$73,1),".",RIGHT(V76,1),$A74,"-","ij")</f>
        <v>L361.18.06.S1-ij</v>
      </c>
      <c r="N76" s="168"/>
      <c r="O76" s="169"/>
      <c r="P76" s="91">
        <v>3</v>
      </c>
      <c r="Q76" s="115" t="s">
        <v>78</v>
      </c>
      <c r="R76" s="93">
        <v>21</v>
      </c>
      <c r="S76" s="94">
        <v>14</v>
      </c>
      <c r="T76" s="94">
        <v>0</v>
      </c>
      <c r="U76" s="95">
        <v>7</v>
      </c>
      <c r="V76" s="115" t="s">
        <v>102</v>
      </c>
      <c r="W76" s="92">
        <v>60</v>
      </c>
      <c r="X76" s="167"/>
      <c r="Y76" s="168"/>
      <c r="Z76" s="169"/>
      <c r="AA76" s="91"/>
      <c r="AB76" s="115"/>
      <c r="AC76" s="93"/>
      <c r="AD76" s="94"/>
      <c r="AE76" s="94"/>
      <c r="AF76" s="95"/>
      <c r="AG76" s="115"/>
      <c r="AH76" s="92"/>
      <c r="AI76" s="167"/>
      <c r="AJ76" s="168"/>
      <c r="AK76" s="169"/>
      <c r="AL76" s="91"/>
      <c r="AM76" s="115"/>
      <c r="AN76" s="93"/>
      <c r="AO76" s="94"/>
      <c r="AP76" s="94"/>
      <c r="AQ76" s="95"/>
      <c r="AR76" s="115"/>
      <c r="AS76" s="92"/>
    </row>
    <row r="77" spans="1:45" s="96" customFormat="1" ht="19.5" customHeight="1" thickTop="1">
      <c r="A77" s="199" t="s">
        <v>157</v>
      </c>
      <c r="B77" s="161" t="s">
        <v>125</v>
      </c>
      <c r="C77" s="162"/>
      <c r="D77" s="162"/>
      <c r="E77" s="162"/>
      <c r="F77" s="162"/>
      <c r="G77" s="162"/>
      <c r="H77" s="162"/>
      <c r="I77" s="162"/>
      <c r="J77" s="162"/>
      <c r="K77" s="162"/>
      <c r="L77" s="163"/>
      <c r="M77" s="162" t="s">
        <v>132</v>
      </c>
      <c r="N77" s="162"/>
      <c r="O77" s="162"/>
      <c r="P77" s="162"/>
      <c r="Q77" s="162"/>
      <c r="R77" s="162"/>
      <c r="S77" s="162"/>
      <c r="T77" s="162"/>
      <c r="U77" s="162"/>
      <c r="V77" s="162"/>
      <c r="W77" s="163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3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3"/>
    </row>
    <row r="78" spans="1:45" s="96" customFormat="1" ht="19.5" customHeight="1">
      <c r="A78" s="192"/>
      <c r="B78" s="164"/>
      <c r="C78" s="165"/>
      <c r="D78" s="165"/>
      <c r="E78" s="165"/>
      <c r="F78" s="165"/>
      <c r="G78" s="165"/>
      <c r="H78" s="165"/>
      <c r="I78" s="165"/>
      <c r="J78" s="165"/>
      <c r="K78" s="165"/>
      <c r="L78" s="166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6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6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6"/>
    </row>
    <row r="79" spans="1:45" s="96" customFormat="1" ht="19.5" customHeight="1" thickBot="1">
      <c r="A79" s="193"/>
      <c r="B79" s="167" t="str">
        <f>CONCATENATE($F$9,$G$9,".",$H$9,".","0",RIGHT($B$73,1),".",RIGHT(K79,1),$A77,"-","ij")</f>
        <v>L361.18.05.S2-ij</v>
      </c>
      <c r="C79" s="168"/>
      <c r="D79" s="169"/>
      <c r="E79" s="91">
        <v>4</v>
      </c>
      <c r="F79" s="115" t="s">
        <v>78</v>
      </c>
      <c r="G79" s="93">
        <v>28</v>
      </c>
      <c r="H79" s="94">
        <v>14</v>
      </c>
      <c r="I79" s="94">
        <v>0</v>
      </c>
      <c r="J79" s="95">
        <v>0</v>
      </c>
      <c r="K79" s="115" t="s">
        <v>102</v>
      </c>
      <c r="L79" s="92">
        <v>40</v>
      </c>
      <c r="M79" s="167" t="str">
        <f>CONCATENATE($F$9,$G$9,".",$H$9,".","0",RIGHT($M$73,1),".",RIGHT(V79,1),$A77,"-","ij")</f>
        <v>L361.18.06.S2-ij</v>
      </c>
      <c r="N79" s="168"/>
      <c r="O79" s="169"/>
      <c r="P79" s="91">
        <v>5</v>
      </c>
      <c r="Q79" s="115" t="s">
        <v>8</v>
      </c>
      <c r="R79" s="93">
        <v>28</v>
      </c>
      <c r="S79" s="94">
        <v>0</v>
      </c>
      <c r="T79" s="94">
        <v>21</v>
      </c>
      <c r="U79" s="95">
        <v>0</v>
      </c>
      <c r="V79" s="115" t="s">
        <v>102</v>
      </c>
      <c r="W79" s="92">
        <v>50</v>
      </c>
      <c r="X79" s="167"/>
      <c r="Y79" s="168"/>
      <c r="Z79" s="169"/>
      <c r="AA79" s="91"/>
      <c r="AB79" s="115"/>
      <c r="AC79" s="93"/>
      <c r="AD79" s="94"/>
      <c r="AE79" s="94"/>
      <c r="AF79" s="95"/>
      <c r="AG79" s="115"/>
      <c r="AH79" s="92"/>
      <c r="AI79" s="167"/>
      <c r="AJ79" s="168"/>
      <c r="AK79" s="169"/>
      <c r="AL79" s="91"/>
      <c r="AM79" s="115"/>
      <c r="AN79" s="93"/>
      <c r="AO79" s="94"/>
      <c r="AP79" s="94"/>
      <c r="AQ79" s="95"/>
      <c r="AR79" s="115"/>
      <c r="AS79" s="92"/>
    </row>
    <row r="80" spans="1:45" s="96" customFormat="1" ht="19.5" customHeight="1" thickTop="1">
      <c r="A80" s="199" t="s">
        <v>158</v>
      </c>
      <c r="B80" s="173" t="s">
        <v>126</v>
      </c>
      <c r="C80" s="174"/>
      <c r="D80" s="174"/>
      <c r="E80" s="174"/>
      <c r="F80" s="174"/>
      <c r="G80" s="174"/>
      <c r="H80" s="174"/>
      <c r="I80" s="174"/>
      <c r="J80" s="174"/>
      <c r="K80" s="174"/>
      <c r="L80" s="175"/>
      <c r="M80" s="162" t="s">
        <v>133</v>
      </c>
      <c r="N80" s="162"/>
      <c r="O80" s="162"/>
      <c r="P80" s="162"/>
      <c r="Q80" s="162"/>
      <c r="R80" s="162"/>
      <c r="S80" s="162"/>
      <c r="T80" s="162"/>
      <c r="U80" s="162"/>
      <c r="V80" s="162"/>
      <c r="W80" s="163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3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3"/>
    </row>
    <row r="81" spans="1:45" s="96" customFormat="1" ht="19.5" customHeight="1">
      <c r="A81" s="192"/>
      <c r="B81" s="176"/>
      <c r="C81" s="177"/>
      <c r="D81" s="177"/>
      <c r="E81" s="177"/>
      <c r="F81" s="177"/>
      <c r="G81" s="177"/>
      <c r="H81" s="177"/>
      <c r="I81" s="177"/>
      <c r="J81" s="177"/>
      <c r="K81" s="177"/>
      <c r="L81" s="178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6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6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6"/>
    </row>
    <row r="82" spans="1:45" s="96" customFormat="1" ht="19.5" customHeight="1" thickBot="1">
      <c r="A82" s="193"/>
      <c r="B82" s="167" t="str">
        <f>CONCATENATE($F$9,$G$9,".",$H$9,".","0",RIGHT($B$73,1),".",RIGHT(K82,1),$A80,"-","ij")</f>
        <v>L361.18.05.S3-ij</v>
      </c>
      <c r="C82" s="168"/>
      <c r="D82" s="169"/>
      <c r="E82" s="91">
        <v>4</v>
      </c>
      <c r="F82" s="115" t="s">
        <v>78</v>
      </c>
      <c r="G82" s="93">
        <v>28</v>
      </c>
      <c r="H82" s="94">
        <v>28</v>
      </c>
      <c r="I82" s="94">
        <v>0</v>
      </c>
      <c r="J82" s="95">
        <v>0</v>
      </c>
      <c r="K82" s="115" t="s">
        <v>102</v>
      </c>
      <c r="L82" s="92">
        <v>50</v>
      </c>
      <c r="M82" s="167" t="str">
        <f>CONCATENATE($F$9,$G$9,".",$H$9,".","0",RIGHT($M$73,1),".",RIGHT(V82,1),$A80,"-","ij")</f>
        <v>L361.18.06.S3-ij</v>
      </c>
      <c r="N82" s="168"/>
      <c r="O82" s="169"/>
      <c r="P82" s="91">
        <v>4</v>
      </c>
      <c r="Q82" s="115" t="s">
        <v>8</v>
      </c>
      <c r="R82" s="93">
        <v>28</v>
      </c>
      <c r="S82" s="94">
        <v>0</v>
      </c>
      <c r="T82" s="94">
        <v>14</v>
      </c>
      <c r="U82" s="95">
        <v>0</v>
      </c>
      <c r="V82" s="115" t="s">
        <v>102</v>
      </c>
      <c r="W82" s="92">
        <v>60</v>
      </c>
      <c r="X82" s="167"/>
      <c r="Y82" s="168"/>
      <c r="Z82" s="169"/>
      <c r="AA82" s="91"/>
      <c r="AB82" s="115"/>
      <c r="AC82" s="93"/>
      <c r="AD82" s="94"/>
      <c r="AE82" s="94"/>
      <c r="AF82" s="95"/>
      <c r="AG82" s="115"/>
      <c r="AH82" s="92"/>
      <c r="AI82" s="167"/>
      <c r="AJ82" s="168"/>
      <c r="AK82" s="169"/>
      <c r="AL82" s="91"/>
      <c r="AM82" s="115"/>
      <c r="AN82" s="93"/>
      <c r="AO82" s="94"/>
      <c r="AP82" s="94"/>
      <c r="AQ82" s="95"/>
      <c r="AR82" s="115"/>
      <c r="AS82" s="92"/>
    </row>
    <row r="83" spans="1:45" s="96" customFormat="1" ht="19.5" customHeight="1" thickTop="1">
      <c r="A83" s="199" t="s">
        <v>159</v>
      </c>
      <c r="B83" s="161" t="s">
        <v>127</v>
      </c>
      <c r="C83" s="162"/>
      <c r="D83" s="162"/>
      <c r="E83" s="162"/>
      <c r="F83" s="162"/>
      <c r="G83" s="162"/>
      <c r="H83" s="162"/>
      <c r="I83" s="162"/>
      <c r="J83" s="162"/>
      <c r="K83" s="162"/>
      <c r="L83" s="163"/>
      <c r="M83" s="162" t="s">
        <v>134</v>
      </c>
      <c r="N83" s="162"/>
      <c r="O83" s="162"/>
      <c r="P83" s="162"/>
      <c r="Q83" s="162"/>
      <c r="R83" s="162"/>
      <c r="S83" s="162"/>
      <c r="T83" s="162"/>
      <c r="U83" s="162"/>
      <c r="V83" s="162"/>
      <c r="W83" s="163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3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3"/>
    </row>
    <row r="84" spans="1:45" s="96" customFormat="1" ht="19.5" customHeight="1">
      <c r="A84" s="192"/>
      <c r="B84" s="164"/>
      <c r="C84" s="165"/>
      <c r="D84" s="165"/>
      <c r="E84" s="165"/>
      <c r="F84" s="165"/>
      <c r="G84" s="165"/>
      <c r="H84" s="165"/>
      <c r="I84" s="165"/>
      <c r="J84" s="165"/>
      <c r="K84" s="165"/>
      <c r="L84" s="166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6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6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6"/>
    </row>
    <row r="85" spans="1:45" s="96" customFormat="1" ht="19.5" customHeight="1" thickBot="1">
      <c r="A85" s="193"/>
      <c r="B85" s="167" t="str">
        <f>CONCATENATE($F$9,$G$9,".",$H$9,".","0",RIGHT($B$73,1),".",RIGHT(K85,1),$A83,"-","ij")</f>
        <v>L361.18.05.F4-ij</v>
      </c>
      <c r="C85" s="168"/>
      <c r="D85" s="169"/>
      <c r="E85" s="91">
        <v>5</v>
      </c>
      <c r="F85" s="115" t="s">
        <v>8</v>
      </c>
      <c r="G85" s="93">
        <v>28</v>
      </c>
      <c r="H85" s="94">
        <v>14</v>
      </c>
      <c r="I85" s="94">
        <v>0</v>
      </c>
      <c r="J85" s="95">
        <v>0</v>
      </c>
      <c r="K85" s="115" t="s">
        <v>18</v>
      </c>
      <c r="L85" s="92">
        <v>60</v>
      </c>
      <c r="M85" s="167" t="str">
        <f>CONCATENATE($F$9,$G$9,".",$H$9,".","0",RIGHT($M$73,1),".",RIGHT(V85,1),$A83,"-","ij")</f>
        <v>L361.18.06.S4-ij</v>
      </c>
      <c r="N85" s="168"/>
      <c r="O85" s="169"/>
      <c r="P85" s="91">
        <v>3</v>
      </c>
      <c r="Q85" s="115" t="s">
        <v>8</v>
      </c>
      <c r="R85" s="93">
        <v>28</v>
      </c>
      <c r="S85" s="94">
        <v>0</v>
      </c>
      <c r="T85" s="94">
        <v>14</v>
      </c>
      <c r="U85" s="95">
        <v>0</v>
      </c>
      <c r="V85" s="115" t="s">
        <v>102</v>
      </c>
      <c r="W85" s="92">
        <v>40</v>
      </c>
      <c r="X85" s="167"/>
      <c r="Y85" s="168"/>
      <c r="Z85" s="169"/>
      <c r="AA85" s="91"/>
      <c r="AB85" s="115"/>
      <c r="AC85" s="93"/>
      <c r="AD85" s="94"/>
      <c r="AE85" s="94"/>
      <c r="AF85" s="95"/>
      <c r="AG85" s="115"/>
      <c r="AH85" s="92"/>
      <c r="AI85" s="167"/>
      <c r="AJ85" s="168"/>
      <c r="AK85" s="169"/>
      <c r="AL85" s="91"/>
      <c r="AM85" s="115"/>
      <c r="AN85" s="93"/>
      <c r="AO85" s="94"/>
      <c r="AP85" s="94"/>
      <c r="AQ85" s="95"/>
      <c r="AR85" s="115"/>
      <c r="AS85" s="92"/>
    </row>
    <row r="86" spans="1:45" s="96" customFormat="1" ht="19.5" customHeight="1" thickTop="1">
      <c r="A86" s="199" t="s">
        <v>160</v>
      </c>
      <c r="B86" s="173" t="s">
        <v>128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5"/>
      <c r="M86" s="162" t="s">
        <v>108</v>
      </c>
      <c r="N86" s="162"/>
      <c r="O86" s="162"/>
      <c r="P86" s="162"/>
      <c r="Q86" s="162"/>
      <c r="R86" s="162"/>
      <c r="S86" s="162"/>
      <c r="T86" s="162"/>
      <c r="U86" s="162"/>
      <c r="V86" s="162"/>
      <c r="W86" s="163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3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3"/>
    </row>
    <row r="87" spans="1:45" s="96" customFormat="1" ht="19.5" customHeight="1">
      <c r="A87" s="192"/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8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6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6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6"/>
    </row>
    <row r="88" spans="1:45" s="96" customFormat="1" ht="19.5" customHeight="1" thickBot="1">
      <c r="A88" s="193"/>
      <c r="B88" s="167" t="str">
        <f>CONCATENATE($F$9,$G$9,".",$H$9,".","0",RIGHT($B$73,1),".",RIGHT(K88,1),$A86,"-","ij")</f>
        <v>L361.18.05.F5-ij</v>
      </c>
      <c r="C88" s="168"/>
      <c r="D88" s="169"/>
      <c r="E88" s="91">
        <v>3</v>
      </c>
      <c r="F88" s="115" t="s">
        <v>8</v>
      </c>
      <c r="G88" s="93">
        <v>14</v>
      </c>
      <c r="H88" s="94">
        <v>28</v>
      </c>
      <c r="I88" s="94">
        <v>0</v>
      </c>
      <c r="J88" s="95">
        <v>0</v>
      </c>
      <c r="K88" s="115" t="s">
        <v>18</v>
      </c>
      <c r="L88" s="92">
        <v>50</v>
      </c>
      <c r="M88" s="167" t="s">
        <v>193</v>
      </c>
      <c r="N88" s="168"/>
      <c r="O88" s="169"/>
      <c r="P88" s="91">
        <v>5</v>
      </c>
      <c r="Q88" s="115" t="s">
        <v>78</v>
      </c>
      <c r="R88" s="93"/>
      <c r="S88" s="94"/>
      <c r="T88" s="119"/>
      <c r="U88" s="120">
        <v>182</v>
      </c>
      <c r="V88" s="115"/>
      <c r="W88" s="92"/>
      <c r="X88" s="167"/>
      <c r="Y88" s="168"/>
      <c r="Z88" s="169"/>
      <c r="AA88" s="91"/>
      <c r="AB88" s="115"/>
      <c r="AC88" s="93"/>
      <c r="AD88" s="94"/>
      <c r="AE88" s="119"/>
      <c r="AF88" s="120"/>
      <c r="AG88" s="115"/>
      <c r="AH88" s="92"/>
      <c r="AI88" s="167"/>
      <c r="AJ88" s="168"/>
      <c r="AK88" s="169"/>
      <c r="AL88" s="91"/>
      <c r="AM88" s="115"/>
      <c r="AN88" s="93"/>
      <c r="AO88" s="94"/>
      <c r="AP88" s="119"/>
      <c r="AQ88" s="120"/>
      <c r="AR88" s="115"/>
      <c r="AS88" s="92"/>
    </row>
    <row r="89" spans="1:45" s="96" customFormat="1" ht="19.5" customHeight="1" thickTop="1">
      <c r="A89" s="199" t="s">
        <v>161</v>
      </c>
      <c r="B89" s="161" t="s">
        <v>129</v>
      </c>
      <c r="C89" s="162"/>
      <c r="D89" s="162"/>
      <c r="E89" s="162"/>
      <c r="F89" s="162"/>
      <c r="G89" s="162"/>
      <c r="H89" s="162"/>
      <c r="I89" s="162"/>
      <c r="J89" s="162"/>
      <c r="K89" s="162"/>
      <c r="L89" s="163"/>
      <c r="M89" s="162" t="s">
        <v>109</v>
      </c>
      <c r="N89" s="162"/>
      <c r="O89" s="162"/>
      <c r="P89" s="162"/>
      <c r="Q89" s="162"/>
      <c r="R89" s="162"/>
      <c r="S89" s="162"/>
      <c r="T89" s="162"/>
      <c r="U89" s="162"/>
      <c r="V89" s="162"/>
      <c r="W89" s="163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3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3"/>
    </row>
    <row r="90" spans="1:45" s="96" customFormat="1" ht="19.5" customHeight="1">
      <c r="A90" s="192"/>
      <c r="B90" s="164"/>
      <c r="C90" s="165"/>
      <c r="D90" s="165"/>
      <c r="E90" s="165"/>
      <c r="F90" s="165"/>
      <c r="G90" s="165"/>
      <c r="H90" s="165"/>
      <c r="I90" s="165"/>
      <c r="J90" s="165"/>
      <c r="K90" s="165"/>
      <c r="L90" s="166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6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6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6"/>
    </row>
    <row r="91" spans="1:45" s="96" customFormat="1" ht="19.5" customHeight="1" thickBot="1">
      <c r="A91" s="193"/>
      <c r="B91" s="167" t="str">
        <f>CONCATENATE($F$9,$G$9,".",$H$9,".","0",RIGHT($B$73,1),".",RIGHT(K91,1),$A89,"-","ij")</f>
        <v>L361.18.05.C6-ij</v>
      </c>
      <c r="C91" s="168"/>
      <c r="D91" s="169"/>
      <c r="E91" s="91">
        <v>5</v>
      </c>
      <c r="F91" s="115" t="s">
        <v>8</v>
      </c>
      <c r="G91" s="93">
        <v>28</v>
      </c>
      <c r="H91" s="94">
        <v>28</v>
      </c>
      <c r="I91" s="94">
        <v>0</v>
      </c>
      <c r="J91" s="95">
        <v>0</v>
      </c>
      <c r="K91" s="115" t="s">
        <v>77</v>
      </c>
      <c r="L91" s="92">
        <v>30</v>
      </c>
      <c r="M91" s="167" t="s">
        <v>194</v>
      </c>
      <c r="N91" s="168"/>
      <c r="O91" s="169"/>
      <c r="P91" s="91">
        <v>10</v>
      </c>
      <c r="Q91" s="115" t="s">
        <v>8</v>
      </c>
      <c r="R91" s="93"/>
      <c r="S91" s="94"/>
      <c r="T91" s="94"/>
      <c r="U91" s="95">
        <v>0</v>
      </c>
      <c r="V91" s="115"/>
      <c r="W91" s="92"/>
      <c r="X91" s="167"/>
      <c r="Y91" s="168"/>
      <c r="Z91" s="169"/>
      <c r="AA91" s="91"/>
      <c r="AB91" s="115"/>
      <c r="AC91" s="93"/>
      <c r="AD91" s="94"/>
      <c r="AE91" s="94"/>
      <c r="AF91" s="95"/>
      <c r="AG91" s="115"/>
      <c r="AH91" s="92"/>
      <c r="AI91" s="167"/>
      <c r="AJ91" s="168"/>
      <c r="AK91" s="169"/>
      <c r="AL91" s="91"/>
      <c r="AM91" s="115"/>
      <c r="AN91" s="93"/>
      <c r="AO91" s="94"/>
      <c r="AP91" s="94"/>
      <c r="AQ91" s="95"/>
      <c r="AR91" s="115"/>
      <c r="AS91" s="92"/>
    </row>
    <row r="92" spans="1:45" s="96" customFormat="1" ht="19.5" customHeight="1" thickTop="1">
      <c r="A92" s="199" t="s">
        <v>162</v>
      </c>
      <c r="B92" s="161" t="s">
        <v>130</v>
      </c>
      <c r="C92" s="162"/>
      <c r="D92" s="162"/>
      <c r="E92" s="162"/>
      <c r="F92" s="162"/>
      <c r="G92" s="162"/>
      <c r="H92" s="162"/>
      <c r="I92" s="162"/>
      <c r="J92" s="162"/>
      <c r="K92" s="162"/>
      <c r="L92" s="163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3"/>
      <c r="X92" s="161"/>
      <c r="Y92" s="162"/>
      <c r="Z92" s="162"/>
      <c r="AA92" s="162"/>
      <c r="AB92" s="162"/>
      <c r="AC92" s="162"/>
      <c r="AD92" s="162"/>
      <c r="AE92" s="162"/>
      <c r="AF92" s="162"/>
      <c r="AG92" s="162"/>
      <c r="AH92" s="163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3"/>
    </row>
    <row r="93" spans="1:45" s="96" customFormat="1" ht="19.5" customHeight="1">
      <c r="A93" s="192"/>
      <c r="B93" s="164"/>
      <c r="C93" s="165"/>
      <c r="D93" s="165"/>
      <c r="E93" s="165"/>
      <c r="F93" s="165"/>
      <c r="G93" s="165"/>
      <c r="H93" s="165"/>
      <c r="I93" s="165"/>
      <c r="J93" s="165"/>
      <c r="K93" s="165"/>
      <c r="L93" s="166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6"/>
      <c r="X93" s="164"/>
      <c r="Y93" s="165"/>
      <c r="Z93" s="165"/>
      <c r="AA93" s="165"/>
      <c r="AB93" s="165"/>
      <c r="AC93" s="165"/>
      <c r="AD93" s="165"/>
      <c r="AE93" s="165"/>
      <c r="AF93" s="165"/>
      <c r="AG93" s="165"/>
      <c r="AH93" s="166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6"/>
    </row>
    <row r="94" spans="1:45" s="96" customFormat="1" ht="19.5" customHeight="1" thickBot="1">
      <c r="A94" s="193"/>
      <c r="B94" s="167" t="str">
        <f>CONCATENATE($F$9,$G$9,".",$H$9,".","0",RIGHT($B$73,1),".",RIGHT(K94,1),$A92,"-","ij")</f>
        <v>L361.18.05.S7-ij</v>
      </c>
      <c r="C94" s="168"/>
      <c r="D94" s="169"/>
      <c r="E94" s="91">
        <v>4</v>
      </c>
      <c r="F94" s="115" t="s">
        <v>8</v>
      </c>
      <c r="G94" s="93">
        <v>28</v>
      </c>
      <c r="H94" s="94">
        <v>28</v>
      </c>
      <c r="I94" s="94">
        <v>0</v>
      </c>
      <c r="J94" s="95">
        <v>0</v>
      </c>
      <c r="K94" s="115" t="s">
        <v>102</v>
      </c>
      <c r="L94" s="92">
        <v>40</v>
      </c>
      <c r="M94" s="167"/>
      <c r="N94" s="168"/>
      <c r="O94" s="169"/>
      <c r="P94" s="91"/>
      <c r="Q94" s="115"/>
      <c r="R94" s="93"/>
      <c r="S94" s="94"/>
      <c r="T94" s="94"/>
      <c r="U94" s="95"/>
      <c r="V94" s="115"/>
      <c r="W94" s="92"/>
      <c r="X94" s="167"/>
      <c r="Y94" s="168"/>
      <c r="Z94" s="169"/>
      <c r="AA94" s="91"/>
      <c r="AB94" s="115"/>
      <c r="AC94" s="93"/>
      <c r="AD94" s="94"/>
      <c r="AE94" s="94"/>
      <c r="AF94" s="95"/>
      <c r="AG94" s="115"/>
      <c r="AH94" s="92"/>
      <c r="AI94" s="167"/>
      <c r="AJ94" s="168"/>
      <c r="AK94" s="169"/>
      <c r="AL94" s="91"/>
      <c r="AM94" s="115"/>
      <c r="AN94" s="93"/>
      <c r="AO94" s="94"/>
      <c r="AP94" s="94"/>
      <c r="AQ94" s="95"/>
      <c r="AR94" s="115"/>
      <c r="AS94" s="92"/>
    </row>
    <row r="95" spans="1:45" s="96" customFormat="1" ht="19.5" customHeight="1" thickTop="1">
      <c r="A95" s="199" t="s">
        <v>163</v>
      </c>
      <c r="B95" s="161"/>
      <c r="C95" s="162"/>
      <c r="D95" s="162"/>
      <c r="E95" s="194"/>
      <c r="F95" s="194"/>
      <c r="G95" s="194"/>
      <c r="H95" s="194"/>
      <c r="I95" s="194"/>
      <c r="J95" s="194"/>
      <c r="K95" s="194"/>
      <c r="L95" s="195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3"/>
      <c r="X95" s="161"/>
      <c r="Y95" s="162"/>
      <c r="Z95" s="162"/>
      <c r="AA95" s="194"/>
      <c r="AB95" s="194"/>
      <c r="AC95" s="194"/>
      <c r="AD95" s="194"/>
      <c r="AE95" s="194"/>
      <c r="AF95" s="194"/>
      <c r="AG95" s="194"/>
      <c r="AH95" s="195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3"/>
    </row>
    <row r="96" spans="1:45" s="96" customFormat="1" ht="19.5" customHeight="1">
      <c r="A96" s="192"/>
      <c r="B96" s="196"/>
      <c r="C96" s="197"/>
      <c r="D96" s="197"/>
      <c r="E96" s="197"/>
      <c r="F96" s="197"/>
      <c r="G96" s="197"/>
      <c r="H96" s="197"/>
      <c r="I96" s="197"/>
      <c r="J96" s="197"/>
      <c r="K96" s="197"/>
      <c r="L96" s="198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6"/>
      <c r="X96" s="196"/>
      <c r="Y96" s="197"/>
      <c r="Z96" s="197"/>
      <c r="AA96" s="197"/>
      <c r="AB96" s="197"/>
      <c r="AC96" s="197"/>
      <c r="AD96" s="197"/>
      <c r="AE96" s="197"/>
      <c r="AF96" s="197"/>
      <c r="AG96" s="197"/>
      <c r="AH96" s="198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6"/>
    </row>
    <row r="97" spans="1:45" s="96" customFormat="1" ht="19.5" customHeight="1" thickBot="1">
      <c r="A97" s="193"/>
      <c r="B97" s="167"/>
      <c r="C97" s="168"/>
      <c r="D97" s="169"/>
      <c r="E97" s="91"/>
      <c r="F97" s="115"/>
      <c r="G97" s="93"/>
      <c r="H97" s="94"/>
      <c r="I97" s="94"/>
      <c r="J97" s="95"/>
      <c r="K97" s="115"/>
      <c r="L97" s="92"/>
      <c r="M97" s="167"/>
      <c r="N97" s="168"/>
      <c r="O97" s="169"/>
      <c r="P97" s="91"/>
      <c r="Q97" s="115"/>
      <c r="R97" s="93"/>
      <c r="S97" s="94"/>
      <c r="T97" s="94"/>
      <c r="U97" s="95"/>
      <c r="V97" s="115"/>
      <c r="W97" s="92"/>
      <c r="X97" s="167"/>
      <c r="Y97" s="168"/>
      <c r="Z97" s="169"/>
      <c r="AA97" s="91"/>
      <c r="AB97" s="115"/>
      <c r="AC97" s="93"/>
      <c r="AD97" s="94"/>
      <c r="AE97" s="94"/>
      <c r="AF97" s="95"/>
      <c r="AG97" s="115"/>
      <c r="AH97" s="92"/>
      <c r="AI97" s="167"/>
      <c r="AJ97" s="168"/>
      <c r="AK97" s="169"/>
      <c r="AL97" s="91"/>
      <c r="AM97" s="115"/>
      <c r="AN97" s="93"/>
      <c r="AO97" s="94"/>
      <c r="AP97" s="94"/>
      <c r="AQ97" s="95"/>
      <c r="AR97" s="115"/>
      <c r="AS97" s="92"/>
    </row>
    <row r="98" spans="1:45" s="96" customFormat="1" ht="19.5" customHeight="1" thickTop="1">
      <c r="A98" s="199" t="s">
        <v>164</v>
      </c>
      <c r="B98" s="217"/>
      <c r="C98" s="194"/>
      <c r="D98" s="194"/>
      <c r="E98" s="194"/>
      <c r="F98" s="194"/>
      <c r="G98" s="194"/>
      <c r="H98" s="194"/>
      <c r="I98" s="194"/>
      <c r="J98" s="194"/>
      <c r="K98" s="194"/>
      <c r="L98" s="195"/>
      <c r="M98" s="194"/>
      <c r="N98" s="194"/>
      <c r="O98" s="194"/>
      <c r="P98" s="162"/>
      <c r="Q98" s="162"/>
      <c r="R98" s="162"/>
      <c r="S98" s="162"/>
      <c r="T98" s="162"/>
      <c r="U98" s="162"/>
      <c r="V98" s="162"/>
      <c r="W98" s="163"/>
      <c r="X98" s="217"/>
      <c r="Y98" s="194"/>
      <c r="Z98" s="194"/>
      <c r="AA98" s="194"/>
      <c r="AB98" s="194"/>
      <c r="AC98" s="194"/>
      <c r="AD98" s="194"/>
      <c r="AE98" s="194"/>
      <c r="AF98" s="194"/>
      <c r="AG98" s="194"/>
      <c r="AH98" s="195"/>
      <c r="AI98" s="194"/>
      <c r="AJ98" s="194"/>
      <c r="AK98" s="194"/>
      <c r="AL98" s="162"/>
      <c r="AM98" s="162"/>
      <c r="AN98" s="162"/>
      <c r="AO98" s="162"/>
      <c r="AP98" s="162"/>
      <c r="AQ98" s="162"/>
      <c r="AR98" s="162"/>
      <c r="AS98" s="163"/>
    </row>
    <row r="99" spans="1:45" s="96" customFormat="1" ht="19.5" customHeight="1">
      <c r="A99" s="192"/>
      <c r="B99" s="196"/>
      <c r="C99" s="197"/>
      <c r="D99" s="197"/>
      <c r="E99" s="197"/>
      <c r="F99" s="197"/>
      <c r="G99" s="197"/>
      <c r="H99" s="197"/>
      <c r="I99" s="197"/>
      <c r="J99" s="197"/>
      <c r="K99" s="197"/>
      <c r="L99" s="198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6"/>
      <c r="X99" s="196"/>
      <c r="Y99" s="197"/>
      <c r="Z99" s="197"/>
      <c r="AA99" s="197"/>
      <c r="AB99" s="197"/>
      <c r="AC99" s="197"/>
      <c r="AD99" s="197"/>
      <c r="AE99" s="197"/>
      <c r="AF99" s="197"/>
      <c r="AG99" s="197"/>
      <c r="AH99" s="198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6"/>
    </row>
    <row r="100" spans="1:45" s="96" customFormat="1" ht="19.5" customHeight="1" thickBot="1">
      <c r="A100" s="193"/>
      <c r="B100" s="167"/>
      <c r="C100" s="168"/>
      <c r="D100" s="169"/>
      <c r="E100" s="91"/>
      <c r="F100" s="115"/>
      <c r="G100" s="93"/>
      <c r="H100" s="94"/>
      <c r="I100" s="94"/>
      <c r="J100" s="95"/>
      <c r="K100" s="115"/>
      <c r="L100" s="92"/>
      <c r="M100" s="167"/>
      <c r="N100" s="168"/>
      <c r="O100" s="169"/>
      <c r="P100" s="91"/>
      <c r="Q100" s="115"/>
      <c r="R100" s="93"/>
      <c r="S100" s="94"/>
      <c r="T100" s="94"/>
      <c r="U100" s="95"/>
      <c r="V100" s="115"/>
      <c r="W100" s="92"/>
      <c r="X100" s="167"/>
      <c r="Y100" s="168"/>
      <c r="Z100" s="169"/>
      <c r="AA100" s="91"/>
      <c r="AB100" s="115"/>
      <c r="AC100" s="93"/>
      <c r="AD100" s="94"/>
      <c r="AE100" s="94"/>
      <c r="AF100" s="95"/>
      <c r="AG100" s="115"/>
      <c r="AH100" s="92"/>
      <c r="AI100" s="167"/>
      <c r="AJ100" s="168"/>
      <c r="AK100" s="169"/>
      <c r="AL100" s="91"/>
      <c r="AM100" s="115"/>
      <c r="AN100" s="93"/>
      <c r="AO100" s="94"/>
      <c r="AP100" s="94"/>
      <c r="AQ100" s="95"/>
      <c r="AR100" s="115"/>
      <c r="AS100" s="92"/>
    </row>
    <row r="101" spans="1:45" s="96" customFormat="1" ht="19.5" customHeight="1" thickTop="1">
      <c r="A101" s="200" t="s">
        <v>72</v>
      </c>
      <c r="B101" s="202" t="s">
        <v>4</v>
      </c>
      <c r="C101" s="203"/>
      <c r="D101" s="97"/>
      <c r="E101" s="204">
        <f>SUM(G76:J76,G79:J79,G82:J82,G85:J85,G88:J88,G91:J91,G94:J94,G97:J97,G100:J100)</f>
        <v>336</v>
      </c>
      <c r="F101" s="205"/>
      <c r="G101" s="206" t="s">
        <v>25</v>
      </c>
      <c r="H101" s="207"/>
      <c r="I101" s="207"/>
      <c r="J101" s="208"/>
      <c r="K101" s="216">
        <f>SUM(L76,L79,L82,L85,L88,L91,L94,L97,L100)</f>
        <v>330</v>
      </c>
      <c r="L101" s="205"/>
      <c r="M101" s="202" t="s">
        <v>4</v>
      </c>
      <c r="N101" s="203"/>
      <c r="O101" s="97"/>
      <c r="P101" s="204">
        <f>SUM(R76:U76,R79:U79,R82:U82,R85:U85,R88:U88,R91:U91,R94:U94,R97:U97,R100:U100)</f>
        <v>357</v>
      </c>
      <c r="Q101" s="205"/>
      <c r="R101" s="206" t="s">
        <v>25</v>
      </c>
      <c r="S101" s="207"/>
      <c r="T101" s="207"/>
      <c r="U101" s="208"/>
      <c r="V101" s="216">
        <f>SUM(W76,W79,W82,W85,W88,W91,W94,W97,W100)</f>
        <v>210</v>
      </c>
      <c r="W101" s="205"/>
      <c r="X101" s="202" t="s">
        <v>4</v>
      </c>
      <c r="Y101" s="203"/>
      <c r="Z101" s="97"/>
      <c r="AA101" s="204">
        <f>SUM(AC76:AF76,AC79:AF79,AC82:AF82,AC85:AF85,AC88:AF88,AC91:AF91,AC94:AF94,AC97:AF97,AC100:AF100)</f>
        <v>0</v>
      </c>
      <c r="AB101" s="205"/>
      <c r="AC101" s="206" t="s">
        <v>25</v>
      </c>
      <c r="AD101" s="207"/>
      <c r="AE101" s="207"/>
      <c r="AF101" s="208"/>
      <c r="AG101" s="216">
        <f>SUM(AH76,AH79,AH82,AH85,AH88,AH91,AH94,AH97,AH100)</f>
        <v>0</v>
      </c>
      <c r="AH101" s="205"/>
      <c r="AI101" s="202" t="s">
        <v>4</v>
      </c>
      <c r="AJ101" s="203"/>
      <c r="AK101" s="97"/>
      <c r="AL101" s="204">
        <f>SUM(AN76:AQ76,AN79:AQ79,AN82:AQ82,AN85:AQ85,AN88:AQ88,AN91:AQ91,AN94:AQ94,AN97:AQ97,AN100:AQ100)</f>
        <v>0</v>
      </c>
      <c r="AM101" s="205"/>
      <c r="AN101" s="206" t="s">
        <v>25</v>
      </c>
      <c r="AO101" s="207"/>
      <c r="AP101" s="207"/>
      <c r="AQ101" s="208"/>
      <c r="AR101" s="216">
        <f>SUM(AS76,AS79,AS82,AS85,AS88,AS91,AS94,AS97,AS100)</f>
        <v>0</v>
      </c>
      <c r="AS101" s="205"/>
    </row>
    <row r="102" spans="1:45" s="96" customFormat="1" ht="37.5" customHeight="1" thickBot="1">
      <c r="A102" s="201"/>
      <c r="B102" s="209" t="s">
        <v>5</v>
      </c>
      <c r="C102" s="210"/>
      <c r="D102" s="98"/>
      <c r="E102" s="211">
        <f>SUM(E76,E79,E82,E85,E88,E91,E94,E97,E100)</f>
        <v>30</v>
      </c>
      <c r="F102" s="212"/>
      <c r="G102" s="209" t="s">
        <v>24</v>
      </c>
      <c r="H102" s="210"/>
      <c r="I102" s="210"/>
      <c r="J102" s="213"/>
      <c r="K102" s="209"/>
      <c r="L102" s="213"/>
      <c r="M102" s="209" t="s">
        <v>5</v>
      </c>
      <c r="N102" s="210"/>
      <c r="O102" s="98"/>
      <c r="P102" s="211">
        <f>SUM(P76,P79,P82,P85,P88,P91,P94,P97,P100)</f>
        <v>30</v>
      </c>
      <c r="Q102" s="212"/>
      <c r="R102" s="209" t="s">
        <v>24</v>
      </c>
      <c r="S102" s="210"/>
      <c r="T102" s="210"/>
      <c r="U102" s="213"/>
      <c r="V102" s="209"/>
      <c r="W102" s="213"/>
      <c r="X102" s="209" t="s">
        <v>5</v>
      </c>
      <c r="Y102" s="210"/>
      <c r="Z102" s="98"/>
      <c r="AA102" s="211">
        <f>SUM(AA76,AA79,AA82,AA85,AA88,AA91,AA94,AA97,AA100)</f>
        <v>0</v>
      </c>
      <c r="AB102" s="212"/>
      <c r="AC102" s="209" t="s">
        <v>24</v>
      </c>
      <c r="AD102" s="210"/>
      <c r="AE102" s="210"/>
      <c r="AF102" s="213"/>
      <c r="AG102" s="209"/>
      <c r="AH102" s="213"/>
      <c r="AI102" s="209" t="s">
        <v>5</v>
      </c>
      <c r="AJ102" s="210"/>
      <c r="AK102" s="98"/>
      <c r="AL102" s="211">
        <f>SUM(AL76,AL79,AL82,AL85,AL88,AL91,AL94,AL97,AL100)</f>
        <v>0</v>
      </c>
      <c r="AM102" s="212"/>
      <c r="AN102" s="209" t="s">
        <v>24</v>
      </c>
      <c r="AO102" s="210"/>
      <c r="AP102" s="210"/>
      <c r="AQ102" s="213"/>
      <c r="AR102" s="209" t="s">
        <v>79</v>
      </c>
      <c r="AS102" s="213"/>
    </row>
    <row r="103" spans="1:45" s="96" customFormat="1" ht="19.5" customHeight="1" thickTop="1">
      <c r="A103" s="200" t="s">
        <v>73</v>
      </c>
      <c r="B103" s="202" t="s">
        <v>4</v>
      </c>
      <c r="C103" s="203"/>
      <c r="D103" s="99"/>
      <c r="E103" s="204">
        <f>SUM(G104:J104)</f>
        <v>24</v>
      </c>
      <c r="F103" s="205"/>
      <c r="G103" s="100"/>
      <c r="H103" s="101"/>
      <c r="I103" s="101"/>
      <c r="J103" s="101"/>
      <c r="K103" s="101"/>
      <c r="L103" s="102"/>
      <c r="M103" s="202" t="s">
        <v>4</v>
      </c>
      <c r="N103" s="203"/>
      <c r="O103" s="99"/>
      <c r="P103" s="214">
        <f>SUM(R104:U104)</f>
        <v>25.5</v>
      </c>
      <c r="Q103" s="215"/>
      <c r="R103" s="100"/>
      <c r="S103" s="101"/>
      <c r="T103" s="101"/>
      <c r="U103" s="101"/>
      <c r="V103" s="101"/>
      <c r="W103" s="102"/>
      <c r="X103" s="202" t="s">
        <v>4</v>
      </c>
      <c r="Y103" s="203"/>
      <c r="Z103" s="99"/>
      <c r="AA103" s="204">
        <f>SUM(AC104:AF104)</f>
        <v>0</v>
      </c>
      <c r="AB103" s="205"/>
      <c r="AC103" s="100"/>
      <c r="AD103" s="101"/>
      <c r="AE103" s="101"/>
      <c r="AF103" s="101"/>
      <c r="AG103" s="101"/>
      <c r="AH103" s="102"/>
      <c r="AI103" s="202" t="s">
        <v>4</v>
      </c>
      <c r="AJ103" s="203"/>
      <c r="AK103" s="99"/>
      <c r="AL103" s="214">
        <f>SUM(AN104:AQ104)</f>
        <v>0</v>
      </c>
      <c r="AM103" s="215"/>
      <c r="AN103" s="100"/>
      <c r="AO103" s="101"/>
      <c r="AP103" s="101"/>
      <c r="AQ103" s="101"/>
      <c r="AR103" s="101"/>
      <c r="AS103" s="102"/>
    </row>
    <row r="104" spans="1:45" s="96" customFormat="1" ht="35.25" customHeight="1" thickBot="1">
      <c r="A104" s="201"/>
      <c r="B104" s="209" t="s">
        <v>6</v>
      </c>
      <c r="C104" s="210"/>
      <c r="D104" s="103"/>
      <c r="E104" s="103"/>
      <c r="F104" s="104"/>
      <c r="G104" s="110">
        <f>(G76+G79+G82+G85+G88+G91+G94+G97+G100)/14</f>
        <v>13</v>
      </c>
      <c r="H104" s="111">
        <f>(H76+H79+H82+H85+H88+H91+H94+H97+H100)/14</f>
        <v>10</v>
      </c>
      <c r="I104" s="111">
        <f>(I76+I79+I82+I85+I88+I91+I94+I97+I100)/14</f>
        <v>0</v>
      </c>
      <c r="J104" s="111">
        <f>(J76+J79+J82+J85+J88+J91+J94+J97+J100)/14</f>
        <v>1</v>
      </c>
      <c r="K104" s="106" t="s">
        <v>7</v>
      </c>
      <c r="L104" s="107"/>
      <c r="M104" s="209" t="s">
        <v>6</v>
      </c>
      <c r="N104" s="210"/>
      <c r="O104" s="103"/>
      <c r="P104" s="103"/>
      <c r="Q104" s="104"/>
      <c r="R104" s="110">
        <f>(R76+R79+R82+R85+R88+R91+R94+R97+R100)/14</f>
        <v>7.5</v>
      </c>
      <c r="S104" s="111">
        <f>(S76+S79+S82+S85+S88+S91+S94+S97+S100)/14</f>
        <v>1</v>
      </c>
      <c r="T104" s="111">
        <f>(T76+T79+T82+T85+T88+T91+T94+T97+T100)/14</f>
        <v>3.5</v>
      </c>
      <c r="U104" s="111">
        <f>(U76+U79+U82+U85+U88+U91+U94+U97+U100)/14</f>
        <v>13.5</v>
      </c>
      <c r="V104" s="106" t="s">
        <v>7</v>
      </c>
      <c r="W104" s="107"/>
      <c r="X104" s="209" t="s">
        <v>6</v>
      </c>
      <c r="Y104" s="210"/>
      <c r="Z104" s="103"/>
      <c r="AA104" s="103"/>
      <c r="AB104" s="104"/>
      <c r="AC104" s="110">
        <f>(AC76+AC79+AC82+AC85+AC88+AC91+AC94+AC97+AC100)/14</f>
        <v>0</v>
      </c>
      <c r="AD104" s="111">
        <f>(AD76+AD79+AD82+AD85+AD88+AD91+AD94+AD97+AD100)/14</f>
        <v>0</v>
      </c>
      <c r="AE104" s="111">
        <f>(AE76+AE79+AE82+AE85+AE88+AE91+AE94+AE97+AE100)/14</f>
        <v>0</v>
      </c>
      <c r="AF104" s="111">
        <f>(AF76+AF79+AF82+AF85+AF88+AF91+AF94+AF97+AF100)/14</f>
        <v>0</v>
      </c>
      <c r="AG104" s="106" t="s">
        <v>7</v>
      </c>
      <c r="AH104" s="107"/>
      <c r="AI104" s="209" t="s">
        <v>6</v>
      </c>
      <c r="AJ104" s="210"/>
      <c r="AK104" s="103"/>
      <c r="AL104" s="103"/>
      <c r="AM104" s="104"/>
      <c r="AN104" s="110">
        <f>(AN76+AN79+AN82+AN85+AN88+AN91+AN94+AN97+AN100)/14</f>
        <v>0</v>
      </c>
      <c r="AO104" s="111">
        <f>(AO76+AO79+AO82+AO85+AO88+AO91+AO94+AO97+AO100)/14</f>
        <v>0</v>
      </c>
      <c r="AP104" s="111">
        <f>(AP76+AP79+AP82+AP85+AP88+AP91+AP94+AP97+AP100)/14</f>
        <v>0</v>
      </c>
      <c r="AQ104" s="111">
        <f>(AQ76+AQ79+AQ82+AQ85+AQ88+AQ91+AQ94+AQ97+AQ100)/14</f>
        <v>0</v>
      </c>
      <c r="AR104" s="106" t="s">
        <v>7</v>
      </c>
      <c r="AS104" s="107"/>
    </row>
    <row r="105" spans="1:44" s="34" customFormat="1" ht="15.75" thickTop="1">
      <c r="A105" s="121" t="s">
        <v>80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</row>
    <row r="106" spans="1:41" s="5" customFormat="1" ht="15.75">
      <c r="A106" s="68" t="s">
        <v>33</v>
      </c>
      <c r="AL106" s="69" t="s">
        <v>64</v>
      </c>
      <c r="AO106" s="69"/>
    </row>
    <row r="107" spans="1:37" s="5" customFormat="1" ht="15.75">
      <c r="A107" s="70" t="s">
        <v>48</v>
      </c>
      <c r="AK107" s="69" t="s">
        <v>105</v>
      </c>
    </row>
    <row r="108" spans="14:36" s="34" customFormat="1" ht="15.75">
      <c r="N108" s="74"/>
      <c r="O108" s="12"/>
      <c r="P108" s="12"/>
      <c r="Q108" s="12"/>
      <c r="R108" s="12"/>
      <c r="S108" s="12"/>
      <c r="T108" s="12"/>
      <c r="U108" s="12"/>
      <c r="V108" s="35"/>
      <c r="W108" s="39"/>
      <c r="X108" s="35"/>
      <c r="Y108" s="35"/>
      <c r="Z108" s="35"/>
      <c r="AA108" s="35"/>
      <c r="AB108" s="35"/>
      <c r="AC108" s="35"/>
      <c r="AD108" s="6"/>
      <c r="AE108" s="6"/>
      <c r="AF108" s="6"/>
      <c r="AG108" s="6"/>
      <c r="AH108" s="6"/>
      <c r="AI108" s="6"/>
      <c r="AJ108" s="6"/>
    </row>
    <row r="109" spans="1:45" s="34" customFormat="1" ht="18">
      <c r="A109" s="185" t="s">
        <v>31</v>
      </c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</row>
    <row r="110" spans="1:45" s="5" customFormat="1" ht="18.75" thickBot="1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</row>
    <row r="111" spans="2:45" s="34" customFormat="1" ht="19.5" thickBot="1" thickTop="1">
      <c r="B111" s="278" t="s">
        <v>28</v>
      </c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191" t="s">
        <v>29</v>
      </c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</row>
    <row r="112" spans="1:45" s="96" customFormat="1" ht="19.5" customHeight="1" thickBot="1" thickTop="1">
      <c r="A112" s="118"/>
      <c r="B112" s="187" t="s">
        <v>42</v>
      </c>
      <c r="C112" s="188"/>
      <c r="D112" s="188"/>
      <c r="E112" s="188"/>
      <c r="F112" s="188"/>
      <c r="G112" s="188"/>
      <c r="H112" s="188"/>
      <c r="I112" s="188"/>
      <c r="J112" s="188"/>
      <c r="K112" s="188"/>
      <c r="L112" s="189"/>
      <c r="M112" s="188" t="s">
        <v>43</v>
      </c>
      <c r="N112" s="188"/>
      <c r="O112" s="188"/>
      <c r="P112" s="188"/>
      <c r="Q112" s="188"/>
      <c r="R112" s="188"/>
      <c r="S112" s="188"/>
      <c r="T112" s="188"/>
      <c r="U112" s="188"/>
      <c r="V112" s="188"/>
      <c r="W112" s="189"/>
      <c r="X112" s="187" t="s">
        <v>44</v>
      </c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9"/>
      <c r="AI112" s="188" t="s">
        <v>45</v>
      </c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9"/>
    </row>
    <row r="113" spans="1:45" s="96" customFormat="1" ht="19.5" customHeight="1" thickTop="1">
      <c r="A113" s="171" t="s">
        <v>135</v>
      </c>
      <c r="B113" s="179" t="s">
        <v>165</v>
      </c>
      <c r="C113" s="180"/>
      <c r="D113" s="180"/>
      <c r="E113" s="180"/>
      <c r="F113" s="180"/>
      <c r="G113" s="180"/>
      <c r="H113" s="180"/>
      <c r="I113" s="180"/>
      <c r="J113" s="180"/>
      <c r="K113" s="180"/>
      <c r="L113" s="181"/>
      <c r="M113" s="162" t="s">
        <v>169</v>
      </c>
      <c r="N113" s="162"/>
      <c r="O113" s="162"/>
      <c r="P113" s="162"/>
      <c r="Q113" s="162"/>
      <c r="R113" s="162"/>
      <c r="S113" s="162"/>
      <c r="T113" s="162"/>
      <c r="U113" s="162"/>
      <c r="V113" s="162"/>
      <c r="W113" s="163"/>
      <c r="X113" s="179" t="s">
        <v>173</v>
      </c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1"/>
      <c r="AI113" s="162" t="s">
        <v>185</v>
      </c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3"/>
    </row>
    <row r="114" spans="1:45" s="96" customFormat="1" ht="19.5" customHeight="1">
      <c r="A114" s="171"/>
      <c r="B114" s="164"/>
      <c r="C114" s="165"/>
      <c r="D114" s="165"/>
      <c r="E114" s="165"/>
      <c r="F114" s="165"/>
      <c r="G114" s="165"/>
      <c r="H114" s="165"/>
      <c r="I114" s="165"/>
      <c r="J114" s="165"/>
      <c r="K114" s="165"/>
      <c r="L114" s="166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6"/>
      <c r="X114" s="164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6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6"/>
    </row>
    <row r="115" spans="1:45" s="96" customFormat="1" ht="29.25" customHeight="1" thickBot="1">
      <c r="A115" s="172"/>
      <c r="B115" s="167" t="str">
        <f>CONCATENATE($F$9,$G$9,".",$H$9,".","0",RIGHT($X$13,1),".",RIGHT(K115,1),$A17,"-",A113)</f>
        <v>L361.18.03.F2-01</v>
      </c>
      <c r="C115" s="168"/>
      <c r="D115" s="169"/>
      <c r="E115" s="91">
        <v>4</v>
      </c>
      <c r="F115" s="115" t="s">
        <v>78</v>
      </c>
      <c r="G115" s="93">
        <v>28</v>
      </c>
      <c r="H115" s="94">
        <v>28</v>
      </c>
      <c r="I115" s="94">
        <v>0</v>
      </c>
      <c r="J115" s="95">
        <v>0</v>
      </c>
      <c r="K115" s="115" t="s">
        <v>18</v>
      </c>
      <c r="L115" s="92">
        <v>45</v>
      </c>
      <c r="M115" s="167" t="str">
        <f>CONCATENATE($F$9,$G$9,".",$H$9,".","0",RIGHT($AI$13,1),".",RIGHT(V115,1),$A$17,"-",$A113)</f>
        <v>L361.18.04.S2-01</v>
      </c>
      <c r="N115" s="168"/>
      <c r="O115" s="169"/>
      <c r="P115" s="91">
        <v>4</v>
      </c>
      <c r="Q115" s="115" t="s">
        <v>8</v>
      </c>
      <c r="R115" s="93">
        <v>28</v>
      </c>
      <c r="S115" s="94">
        <v>28</v>
      </c>
      <c r="T115" s="94">
        <v>0</v>
      </c>
      <c r="U115" s="95">
        <v>0</v>
      </c>
      <c r="V115" s="115" t="s">
        <v>102</v>
      </c>
      <c r="W115" s="92">
        <v>50</v>
      </c>
      <c r="X115" s="167" t="str">
        <f>CONCATENATE($F$9,$G$9,".",$H$9,".","0",RIGHT($B$73,1),".",RIGHT(K76,1),$A77,"-",A113)</f>
        <v>L361.18.05.S2-01</v>
      </c>
      <c r="Y115" s="168"/>
      <c r="Z115" s="169"/>
      <c r="AA115" s="91">
        <v>4</v>
      </c>
      <c r="AB115" s="115" t="s">
        <v>78</v>
      </c>
      <c r="AC115" s="93">
        <v>28</v>
      </c>
      <c r="AD115" s="94">
        <v>14</v>
      </c>
      <c r="AE115" s="94">
        <v>0</v>
      </c>
      <c r="AF115" s="95">
        <v>0</v>
      </c>
      <c r="AG115" s="115" t="s">
        <v>102</v>
      </c>
      <c r="AH115" s="92">
        <v>40</v>
      </c>
      <c r="AI115" s="167" t="str">
        <f>CONCATENATE($F$9,$G$9,".",$H$9,".","0",RIGHT($M$73,1),".",RIGHT(AR115,1),$A74,"-",$A113)</f>
        <v>L361.18.06.S1-01</v>
      </c>
      <c r="AJ115" s="168"/>
      <c r="AK115" s="169"/>
      <c r="AL115" s="91">
        <v>3</v>
      </c>
      <c r="AM115" s="115" t="s">
        <v>78</v>
      </c>
      <c r="AN115" s="93">
        <v>21</v>
      </c>
      <c r="AO115" s="94">
        <v>14</v>
      </c>
      <c r="AP115" s="94">
        <v>0</v>
      </c>
      <c r="AQ115" s="95">
        <v>7</v>
      </c>
      <c r="AR115" s="115" t="s">
        <v>102</v>
      </c>
      <c r="AS115" s="92">
        <v>60</v>
      </c>
    </row>
    <row r="116" spans="1:45" s="96" customFormat="1" ht="19.5" customHeight="1" thickTop="1">
      <c r="A116" s="170" t="s">
        <v>136</v>
      </c>
      <c r="B116" s="179" t="s">
        <v>166</v>
      </c>
      <c r="C116" s="180"/>
      <c r="D116" s="180"/>
      <c r="E116" s="180"/>
      <c r="F116" s="180"/>
      <c r="G116" s="180"/>
      <c r="H116" s="180"/>
      <c r="I116" s="180"/>
      <c r="J116" s="180"/>
      <c r="K116" s="180"/>
      <c r="L116" s="181"/>
      <c r="M116" s="162" t="s">
        <v>170</v>
      </c>
      <c r="N116" s="162"/>
      <c r="O116" s="162"/>
      <c r="P116" s="162"/>
      <c r="Q116" s="162"/>
      <c r="R116" s="162"/>
      <c r="S116" s="162"/>
      <c r="T116" s="162"/>
      <c r="U116" s="162"/>
      <c r="V116" s="162"/>
      <c r="W116" s="163"/>
      <c r="X116" s="179" t="s">
        <v>174</v>
      </c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1"/>
      <c r="AI116" s="162" t="s">
        <v>186</v>
      </c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3"/>
    </row>
    <row r="117" spans="1:45" s="96" customFormat="1" ht="33.75" customHeight="1">
      <c r="A117" s="171"/>
      <c r="B117" s="164"/>
      <c r="C117" s="165"/>
      <c r="D117" s="165"/>
      <c r="E117" s="165"/>
      <c r="F117" s="165"/>
      <c r="G117" s="165"/>
      <c r="H117" s="165"/>
      <c r="I117" s="165"/>
      <c r="J117" s="165"/>
      <c r="K117" s="165"/>
      <c r="L117" s="166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6"/>
      <c r="X117" s="164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6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6"/>
    </row>
    <row r="118" spans="1:45" s="96" customFormat="1" ht="30" customHeight="1" thickBot="1">
      <c r="A118" s="172"/>
      <c r="B118" s="167" t="str">
        <f>CONCATENATE($F$9,$G$9,".",$H$9,".","0",RIGHT($X$13,1),".",RIGHT(K118,1),$A17,"-",A116)</f>
        <v>L361.18.03.F2-02</v>
      </c>
      <c r="C118" s="168"/>
      <c r="D118" s="169"/>
      <c r="E118" s="91">
        <v>4</v>
      </c>
      <c r="F118" s="115" t="s">
        <v>78</v>
      </c>
      <c r="G118" s="93">
        <v>28</v>
      </c>
      <c r="H118" s="94">
        <v>28</v>
      </c>
      <c r="I118" s="94">
        <v>0</v>
      </c>
      <c r="J118" s="95">
        <v>0</v>
      </c>
      <c r="K118" s="115" t="s">
        <v>18</v>
      </c>
      <c r="L118" s="92">
        <v>45</v>
      </c>
      <c r="M118" s="167" t="str">
        <f>CONCATENATE($F$9,$G$9,".",$H$9,".","0",RIGHT($AI$13,1),".",RIGHT(V118,1),$A$17,"-",$A116)</f>
        <v>L361.18.04.S2-02</v>
      </c>
      <c r="N118" s="168"/>
      <c r="O118" s="169"/>
      <c r="P118" s="91">
        <v>4</v>
      </c>
      <c r="Q118" s="115" t="s">
        <v>8</v>
      </c>
      <c r="R118" s="93">
        <v>28</v>
      </c>
      <c r="S118" s="94">
        <v>28</v>
      </c>
      <c r="T118" s="94">
        <v>0</v>
      </c>
      <c r="U118" s="95">
        <v>0</v>
      </c>
      <c r="V118" s="115" t="s">
        <v>102</v>
      </c>
      <c r="W118" s="92">
        <v>50</v>
      </c>
      <c r="X118" s="167" t="str">
        <f>CONCATENATE($F$9,$G$9,".",$H$9,".","0",RIGHT($B$73,1),".",RIGHT(K79,1),$A77,"-",$A116)</f>
        <v>L361.18.05.S2-02</v>
      </c>
      <c r="Y118" s="168"/>
      <c r="Z118" s="169"/>
      <c r="AA118" s="91">
        <v>4</v>
      </c>
      <c r="AB118" s="115" t="s">
        <v>78</v>
      </c>
      <c r="AC118" s="93">
        <v>28</v>
      </c>
      <c r="AD118" s="94">
        <v>14</v>
      </c>
      <c r="AE118" s="94">
        <v>0</v>
      </c>
      <c r="AF118" s="95">
        <v>0</v>
      </c>
      <c r="AG118" s="115" t="s">
        <v>102</v>
      </c>
      <c r="AH118" s="92">
        <v>40</v>
      </c>
      <c r="AI118" s="167" t="str">
        <f>CONCATENATE($F$9,$G$9,".",$H$9,".","0",RIGHT($M$73,1),".",RIGHT(AR118,1),$A74,"-",$A116)</f>
        <v>L361.18.06.S1-02</v>
      </c>
      <c r="AJ118" s="168"/>
      <c r="AK118" s="169"/>
      <c r="AL118" s="91">
        <v>3</v>
      </c>
      <c r="AM118" s="115" t="s">
        <v>78</v>
      </c>
      <c r="AN118" s="93">
        <v>21</v>
      </c>
      <c r="AO118" s="94">
        <v>14</v>
      </c>
      <c r="AP118" s="94">
        <v>0</v>
      </c>
      <c r="AQ118" s="95">
        <v>7</v>
      </c>
      <c r="AR118" s="115" t="s">
        <v>102</v>
      </c>
      <c r="AS118" s="92">
        <v>60</v>
      </c>
    </row>
    <row r="119" spans="1:45" s="96" customFormat="1" ht="19.5" customHeight="1" thickTop="1">
      <c r="A119" s="170" t="s">
        <v>137</v>
      </c>
      <c r="B119" s="161" t="s">
        <v>167</v>
      </c>
      <c r="C119" s="162"/>
      <c r="D119" s="162"/>
      <c r="E119" s="162"/>
      <c r="F119" s="162"/>
      <c r="G119" s="162"/>
      <c r="H119" s="162"/>
      <c r="I119" s="162"/>
      <c r="J119" s="162"/>
      <c r="K119" s="162"/>
      <c r="L119" s="163"/>
      <c r="M119" s="162" t="s">
        <v>171</v>
      </c>
      <c r="N119" s="162"/>
      <c r="O119" s="162"/>
      <c r="P119" s="162"/>
      <c r="Q119" s="162"/>
      <c r="R119" s="162"/>
      <c r="S119" s="162"/>
      <c r="T119" s="162"/>
      <c r="U119" s="162"/>
      <c r="V119" s="162"/>
      <c r="W119" s="163"/>
      <c r="X119" s="161" t="s">
        <v>175</v>
      </c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3"/>
      <c r="AI119" s="162" t="s">
        <v>187</v>
      </c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3"/>
    </row>
    <row r="120" spans="1:45" s="96" customFormat="1" ht="19.5" customHeight="1">
      <c r="A120" s="171"/>
      <c r="B120" s="164"/>
      <c r="C120" s="165"/>
      <c r="D120" s="165"/>
      <c r="E120" s="165"/>
      <c r="F120" s="165"/>
      <c r="G120" s="165"/>
      <c r="H120" s="165"/>
      <c r="I120" s="165"/>
      <c r="J120" s="165"/>
      <c r="K120" s="165"/>
      <c r="L120" s="166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6"/>
      <c r="X120" s="164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6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6"/>
    </row>
    <row r="121" spans="1:45" s="96" customFormat="1" ht="33.75" customHeight="1" thickBot="1">
      <c r="A121" s="172"/>
      <c r="B121" s="167" t="str">
        <f>CONCATENATE($F$9,$G$9,".",$H$9,".","0",RIGHT($X$13,1),".",RIGHT(K121,1),$A26,"-",A119)</f>
        <v>L361.18.03.S5-03</v>
      </c>
      <c r="C121" s="168"/>
      <c r="D121" s="169"/>
      <c r="E121" s="91">
        <v>4</v>
      </c>
      <c r="F121" s="115" t="s">
        <v>78</v>
      </c>
      <c r="G121" s="93">
        <v>14</v>
      </c>
      <c r="H121" s="94">
        <v>28</v>
      </c>
      <c r="I121" s="94">
        <v>0</v>
      </c>
      <c r="J121" s="95">
        <v>0</v>
      </c>
      <c r="K121" s="115" t="s">
        <v>102</v>
      </c>
      <c r="L121" s="92">
        <v>40</v>
      </c>
      <c r="M121" s="167" t="str">
        <f>CONCATENATE($F$9,$G$9,".",$H$9,".","0",RIGHT($AI$13,1),".",RIGHT(V121,1),$A29,"-",$A119)</f>
        <v>L361.18.04.S6-03</v>
      </c>
      <c r="N121" s="168"/>
      <c r="O121" s="169"/>
      <c r="P121" s="91">
        <v>4</v>
      </c>
      <c r="Q121" s="115" t="s">
        <v>78</v>
      </c>
      <c r="R121" s="93">
        <v>28</v>
      </c>
      <c r="S121" s="94">
        <v>28</v>
      </c>
      <c r="T121" s="94">
        <v>0</v>
      </c>
      <c r="U121" s="95">
        <v>0</v>
      </c>
      <c r="V121" s="115" t="s">
        <v>102</v>
      </c>
      <c r="W121" s="92">
        <v>40</v>
      </c>
      <c r="X121" s="167" t="str">
        <f>CONCATENATE($F$9,$G$9,".",$H$9,".","0",RIGHT($B$73,1),".",RIGHT(K82,1),$A80,"-",$A119)</f>
        <v>L361.18.05.S3-03</v>
      </c>
      <c r="Y121" s="168"/>
      <c r="Z121" s="169"/>
      <c r="AA121" s="91">
        <v>4</v>
      </c>
      <c r="AB121" s="115" t="s">
        <v>78</v>
      </c>
      <c r="AC121" s="93">
        <v>28</v>
      </c>
      <c r="AD121" s="94">
        <v>28</v>
      </c>
      <c r="AE121" s="94">
        <v>0</v>
      </c>
      <c r="AF121" s="95">
        <v>0</v>
      </c>
      <c r="AG121" s="115" t="s">
        <v>102</v>
      </c>
      <c r="AH121" s="92">
        <v>50</v>
      </c>
      <c r="AI121" s="167" t="str">
        <f>CONCATENATE($F$9,$G$9,".",$H$9,".","0",RIGHT($M$73,1),".",RIGHT(AR121,1),$A77,"-",$A119)</f>
        <v>L361.18.06.S2-03</v>
      </c>
      <c r="AJ121" s="168"/>
      <c r="AK121" s="169"/>
      <c r="AL121" s="91">
        <v>4</v>
      </c>
      <c r="AM121" s="115" t="s">
        <v>8</v>
      </c>
      <c r="AN121" s="93">
        <v>28</v>
      </c>
      <c r="AO121" s="94">
        <v>0</v>
      </c>
      <c r="AP121" s="94">
        <v>21</v>
      </c>
      <c r="AQ121" s="95">
        <v>0</v>
      </c>
      <c r="AR121" s="115" t="s">
        <v>102</v>
      </c>
      <c r="AS121" s="92">
        <v>50</v>
      </c>
    </row>
    <row r="122" spans="1:45" s="96" customFormat="1" ht="19.5" customHeight="1" thickTop="1">
      <c r="A122" s="170" t="s">
        <v>138</v>
      </c>
      <c r="B122" s="161" t="s">
        <v>168</v>
      </c>
      <c r="C122" s="162"/>
      <c r="D122" s="162"/>
      <c r="E122" s="162"/>
      <c r="F122" s="162"/>
      <c r="G122" s="162"/>
      <c r="H122" s="162"/>
      <c r="I122" s="162"/>
      <c r="J122" s="162"/>
      <c r="K122" s="162"/>
      <c r="L122" s="163"/>
      <c r="M122" s="162" t="s">
        <v>172</v>
      </c>
      <c r="N122" s="162"/>
      <c r="O122" s="162"/>
      <c r="P122" s="162"/>
      <c r="Q122" s="162"/>
      <c r="R122" s="162"/>
      <c r="S122" s="162"/>
      <c r="T122" s="162"/>
      <c r="U122" s="162"/>
      <c r="V122" s="162"/>
      <c r="W122" s="163"/>
      <c r="X122" s="161" t="s">
        <v>176</v>
      </c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3"/>
      <c r="AI122" s="162" t="s">
        <v>188</v>
      </c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3"/>
    </row>
    <row r="123" spans="1:45" s="96" customFormat="1" ht="19.5" customHeight="1">
      <c r="A123" s="171"/>
      <c r="B123" s="164"/>
      <c r="C123" s="165"/>
      <c r="D123" s="165"/>
      <c r="E123" s="165"/>
      <c r="F123" s="165"/>
      <c r="G123" s="165"/>
      <c r="H123" s="165"/>
      <c r="I123" s="165"/>
      <c r="J123" s="165"/>
      <c r="K123" s="165"/>
      <c r="L123" s="166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6"/>
      <c r="X123" s="164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6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6"/>
    </row>
    <row r="124" spans="1:45" s="96" customFormat="1" ht="28.5" customHeight="1" thickBot="1">
      <c r="A124" s="172"/>
      <c r="B124" s="167" t="str">
        <f>CONCATENATE($F$9,$G$9,".",$H$9,".","0",RIGHT($X$13,1),".",RIGHT(K124,1),$A26,"-",A122)</f>
        <v>L361.18.03.S5-04</v>
      </c>
      <c r="C124" s="168"/>
      <c r="D124" s="169"/>
      <c r="E124" s="91">
        <v>4</v>
      </c>
      <c r="F124" s="115" t="s">
        <v>78</v>
      </c>
      <c r="G124" s="93">
        <v>14</v>
      </c>
      <c r="H124" s="94">
        <v>28</v>
      </c>
      <c r="I124" s="94">
        <v>0</v>
      </c>
      <c r="J124" s="95">
        <v>0</v>
      </c>
      <c r="K124" s="115" t="s">
        <v>102</v>
      </c>
      <c r="L124" s="92">
        <v>40</v>
      </c>
      <c r="M124" s="167" t="str">
        <f>CONCATENATE($F$9,$G$9,".",$H$9,".","0",RIGHT($AI$13,1),".",RIGHT(V124,1),$A29,"-",$A122)</f>
        <v>L361.18.04.S6-04</v>
      </c>
      <c r="N124" s="168"/>
      <c r="O124" s="169"/>
      <c r="P124" s="91">
        <v>4</v>
      </c>
      <c r="Q124" s="115" t="s">
        <v>78</v>
      </c>
      <c r="R124" s="93">
        <v>28</v>
      </c>
      <c r="S124" s="94">
        <v>28</v>
      </c>
      <c r="T124" s="94">
        <v>0</v>
      </c>
      <c r="U124" s="95">
        <v>0</v>
      </c>
      <c r="V124" s="115" t="s">
        <v>102</v>
      </c>
      <c r="W124" s="92">
        <v>40</v>
      </c>
      <c r="X124" s="167" t="str">
        <f>CONCATENATE($F$9,$G$9,".",$H$9,".","0",RIGHT($B$73,1),".",RIGHT(K82,1),$A80,"-",$A122)</f>
        <v>L361.18.05.S3-04</v>
      </c>
      <c r="Y124" s="168"/>
      <c r="Z124" s="169"/>
      <c r="AA124" s="91">
        <v>4</v>
      </c>
      <c r="AB124" s="115" t="s">
        <v>78</v>
      </c>
      <c r="AC124" s="93">
        <v>28</v>
      </c>
      <c r="AD124" s="94">
        <v>28</v>
      </c>
      <c r="AE124" s="94">
        <v>0</v>
      </c>
      <c r="AF124" s="95">
        <v>0</v>
      </c>
      <c r="AG124" s="115" t="s">
        <v>102</v>
      </c>
      <c r="AH124" s="92">
        <v>50</v>
      </c>
      <c r="AI124" s="167" t="str">
        <f>CONCATENATE($F$9,$G$9,".",$H$9,".","0",RIGHT($M$73,1),".",RIGHT(AR124,1),$A77,"-",$A122)</f>
        <v>L361.18.06.S2-04</v>
      </c>
      <c r="AJ124" s="168"/>
      <c r="AK124" s="169"/>
      <c r="AL124" s="91">
        <v>4</v>
      </c>
      <c r="AM124" s="115" t="s">
        <v>8</v>
      </c>
      <c r="AN124" s="93">
        <v>28</v>
      </c>
      <c r="AO124" s="94">
        <v>0</v>
      </c>
      <c r="AP124" s="94">
        <v>21</v>
      </c>
      <c r="AQ124" s="95">
        <v>0</v>
      </c>
      <c r="AR124" s="115" t="s">
        <v>102</v>
      </c>
      <c r="AS124" s="92">
        <v>50</v>
      </c>
    </row>
    <row r="125" spans="1:45" s="96" customFormat="1" ht="19.5" customHeight="1" thickTop="1">
      <c r="A125" s="170" t="s">
        <v>139</v>
      </c>
      <c r="B125" s="173"/>
      <c r="C125" s="174"/>
      <c r="D125" s="174"/>
      <c r="E125" s="174"/>
      <c r="F125" s="174"/>
      <c r="G125" s="174"/>
      <c r="H125" s="174"/>
      <c r="I125" s="174"/>
      <c r="J125" s="174"/>
      <c r="K125" s="174"/>
      <c r="L125" s="175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3"/>
      <c r="X125" s="173" t="s">
        <v>177</v>
      </c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5"/>
      <c r="AI125" s="162" t="s">
        <v>189</v>
      </c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3"/>
    </row>
    <row r="126" spans="1:45" s="96" customFormat="1" ht="19.5" customHeight="1">
      <c r="A126" s="171"/>
      <c r="B126" s="176"/>
      <c r="C126" s="177"/>
      <c r="D126" s="177"/>
      <c r="E126" s="177"/>
      <c r="F126" s="177"/>
      <c r="G126" s="177"/>
      <c r="H126" s="177"/>
      <c r="I126" s="177"/>
      <c r="J126" s="177"/>
      <c r="K126" s="177"/>
      <c r="L126" s="178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6"/>
      <c r="X126" s="176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8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6"/>
    </row>
    <row r="127" spans="1:45" s="96" customFormat="1" ht="30.75" customHeight="1" thickBot="1">
      <c r="A127" s="172"/>
      <c r="B127" s="167"/>
      <c r="C127" s="168"/>
      <c r="D127" s="169"/>
      <c r="E127" s="91"/>
      <c r="F127" s="115"/>
      <c r="G127" s="93"/>
      <c r="H127" s="94"/>
      <c r="I127" s="94"/>
      <c r="J127" s="95"/>
      <c r="K127" s="115"/>
      <c r="L127" s="92"/>
      <c r="M127" s="167"/>
      <c r="N127" s="168"/>
      <c r="O127" s="169"/>
      <c r="P127" s="91"/>
      <c r="Q127" s="115"/>
      <c r="R127" s="93"/>
      <c r="S127" s="94"/>
      <c r="T127" s="94"/>
      <c r="U127" s="95"/>
      <c r="V127" s="115"/>
      <c r="W127" s="92"/>
      <c r="X127" s="167" t="str">
        <f>CONCATENATE($F$9,$G$9,".",$H$9,".","0",RIGHT($B$73,1),".",RIGHT(K85,1),$A83,"-",$A125)</f>
        <v>L361.18.05.F4-05</v>
      </c>
      <c r="Y127" s="168"/>
      <c r="Z127" s="169"/>
      <c r="AA127" s="91">
        <v>5</v>
      </c>
      <c r="AB127" s="115" t="s">
        <v>8</v>
      </c>
      <c r="AC127" s="93">
        <v>28</v>
      </c>
      <c r="AD127" s="94">
        <v>14</v>
      </c>
      <c r="AE127" s="94">
        <v>0</v>
      </c>
      <c r="AF127" s="95">
        <v>0</v>
      </c>
      <c r="AG127" s="115" t="s">
        <v>18</v>
      </c>
      <c r="AH127" s="92">
        <v>60</v>
      </c>
      <c r="AI127" s="167" t="str">
        <f>CONCATENATE($F$9,$G$9,".",$H$9,".","0",RIGHT($M$73,1),".",RIGHT(AR127,1),$A80,"-",$A125)</f>
        <v>L361.18.06.S3-05</v>
      </c>
      <c r="AJ127" s="168"/>
      <c r="AK127" s="169"/>
      <c r="AL127" s="91">
        <v>4</v>
      </c>
      <c r="AM127" s="115" t="s">
        <v>8</v>
      </c>
      <c r="AN127" s="93">
        <v>28</v>
      </c>
      <c r="AO127" s="94">
        <v>0</v>
      </c>
      <c r="AP127" s="94">
        <v>14</v>
      </c>
      <c r="AQ127" s="95">
        <v>0</v>
      </c>
      <c r="AR127" s="115" t="s">
        <v>102</v>
      </c>
      <c r="AS127" s="92">
        <v>60</v>
      </c>
    </row>
    <row r="128" spans="1:45" s="96" customFormat="1" ht="19.5" customHeight="1" thickTop="1">
      <c r="A128" s="170" t="s">
        <v>140</v>
      </c>
      <c r="B128" s="173"/>
      <c r="C128" s="174"/>
      <c r="D128" s="174"/>
      <c r="E128" s="174"/>
      <c r="F128" s="174"/>
      <c r="G128" s="174"/>
      <c r="H128" s="174"/>
      <c r="I128" s="174"/>
      <c r="J128" s="174"/>
      <c r="K128" s="174"/>
      <c r="L128" s="175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3"/>
      <c r="X128" s="173" t="s">
        <v>178</v>
      </c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5"/>
      <c r="AI128" s="162" t="s">
        <v>190</v>
      </c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3"/>
    </row>
    <row r="129" spans="1:45" s="96" customFormat="1" ht="19.5" customHeight="1">
      <c r="A129" s="171"/>
      <c r="B129" s="176"/>
      <c r="C129" s="177"/>
      <c r="D129" s="177"/>
      <c r="E129" s="177"/>
      <c r="F129" s="177"/>
      <c r="G129" s="177"/>
      <c r="H129" s="177"/>
      <c r="I129" s="177"/>
      <c r="J129" s="177"/>
      <c r="K129" s="177"/>
      <c r="L129" s="178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6"/>
      <c r="X129" s="176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8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6"/>
    </row>
    <row r="130" spans="1:45" s="96" customFormat="1" ht="30" customHeight="1" thickBot="1">
      <c r="A130" s="172"/>
      <c r="B130" s="167"/>
      <c r="C130" s="168"/>
      <c r="D130" s="169"/>
      <c r="E130" s="91"/>
      <c r="F130" s="115"/>
      <c r="G130" s="93"/>
      <c r="H130" s="94"/>
      <c r="I130" s="94"/>
      <c r="J130" s="95"/>
      <c r="K130" s="115"/>
      <c r="L130" s="92"/>
      <c r="M130" s="167"/>
      <c r="N130" s="168"/>
      <c r="O130" s="169"/>
      <c r="P130" s="91"/>
      <c r="Q130" s="115"/>
      <c r="R130" s="93"/>
      <c r="S130" s="94"/>
      <c r="T130" s="94"/>
      <c r="U130" s="95"/>
      <c r="V130" s="115"/>
      <c r="W130" s="92"/>
      <c r="X130" s="167" t="str">
        <f>CONCATENATE($F$9,$G$9,".",$H$9,".","0",RIGHT($B$73,1),".",RIGHT(K85,1),$A83,"-",$A128)</f>
        <v>L361.18.05.F4-06</v>
      </c>
      <c r="Y130" s="168"/>
      <c r="Z130" s="169"/>
      <c r="AA130" s="91">
        <v>5</v>
      </c>
      <c r="AB130" s="115" t="s">
        <v>8</v>
      </c>
      <c r="AC130" s="93">
        <v>28</v>
      </c>
      <c r="AD130" s="94">
        <v>14</v>
      </c>
      <c r="AE130" s="94">
        <v>0</v>
      </c>
      <c r="AF130" s="95">
        <v>0</v>
      </c>
      <c r="AG130" s="115" t="s">
        <v>18</v>
      </c>
      <c r="AH130" s="92">
        <v>60</v>
      </c>
      <c r="AI130" s="167" t="str">
        <f>CONCATENATE($F$9,$G$9,".",$H$9,".","0",RIGHT($M$73,1),".",RIGHT(AR130,1),$A80,"-",$A128)</f>
        <v>L361.18.06.S3-06</v>
      </c>
      <c r="AJ130" s="168"/>
      <c r="AK130" s="169"/>
      <c r="AL130" s="91">
        <v>4</v>
      </c>
      <c r="AM130" s="115" t="s">
        <v>8</v>
      </c>
      <c r="AN130" s="93">
        <v>28</v>
      </c>
      <c r="AO130" s="94">
        <v>0</v>
      </c>
      <c r="AP130" s="94">
        <v>14</v>
      </c>
      <c r="AQ130" s="95">
        <v>0</v>
      </c>
      <c r="AR130" s="115" t="s">
        <v>102</v>
      </c>
      <c r="AS130" s="92">
        <v>60</v>
      </c>
    </row>
    <row r="131" spans="1:45" s="96" customFormat="1" ht="19.5" customHeight="1" thickTop="1">
      <c r="A131" s="170" t="s">
        <v>141</v>
      </c>
      <c r="B131" s="161"/>
      <c r="C131" s="162"/>
      <c r="D131" s="162"/>
      <c r="E131" s="162"/>
      <c r="F131" s="162"/>
      <c r="G131" s="162"/>
      <c r="H131" s="162"/>
      <c r="I131" s="162"/>
      <c r="J131" s="162"/>
      <c r="K131" s="162"/>
      <c r="L131" s="163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3"/>
      <c r="X131" s="161" t="s">
        <v>179</v>
      </c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3"/>
      <c r="AI131" s="162" t="s">
        <v>191</v>
      </c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3"/>
    </row>
    <row r="132" spans="1:45" s="96" customFormat="1" ht="19.5" customHeight="1">
      <c r="A132" s="171"/>
      <c r="B132" s="164"/>
      <c r="C132" s="165"/>
      <c r="D132" s="165"/>
      <c r="E132" s="165"/>
      <c r="F132" s="165"/>
      <c r="G132" s="165"/>
      <c r="H132" s="165"/>
      <c r="I132" s="165"/>
      <c r="J132" s="165"/>
      <c r="K132" s="165"/>
      <c r="L132" s="166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6"/>
      <c r="X132" s="164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6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6"/>
    </row>
    <row r="133" spans="1:45" s="96" customFormat="1" ht="31.5" customHeight="1" thickBot="1">
      <c r="A133" s="172"/>
      <c r="B133" s="167"/>
      <c r="C133" s="168"/>
      <c r="D133" s="169"/>
      <c r="E133" s="91"/>
      <c r="F133" s="115"/>
      <c r="G133" s="93"/>
      <c r="H133" s="94"/>
      <c r="I133" s="94"/>
      <c r="J133" s="95"/>
      <c r="K133" s="115"/>
      <c r="L133" s="92"/>
      <c r="M133" s="167"/>
      <c r="N133" s="168"/>
      <c r="O133" s="169"/>
      <c r="P133" s="91"/>
      <c r="Q133" s="115"/>
      <c r="R133" s="93"/>
      <c r="S133" s="94"/>
      <c r="T133" s="94"/>
      <c r="U133" s="95"/>
      <c r="V133" s="115"/>
      <c r="W133" s="92"/>
      <c r="X133" s="167" t="str">
        <f>CONCATENATE($F$9,$G$9,".",$H$9,".","0",RIGHT($B$73,1),".",RIGHT(K88,1),$A86,"-",$A131)</f>
        <v>L361.18.05.F5-07</v>
      </c>
      <c r="Y133" s="168"/>
      <c r="Z133" s="169"/>
      <c r="AA133" s="91">
        <v>3</v>
      </c>
      <c r="AB133" s="115" t="s">
        <v>8</v>
      </c>
      <c r="AC133" s="93">
        <v>14</v>
      </c>
      <c r="AD133" s="94">
        <v>28</v>
      </c>
      <c r="AE133" s="94">
        <v>0</v>
      </c>
      <c r="AF133" s="95">
        <v>0</v>
      </c>
      <c r="AG133" s="115" t="s">
        <v>18</v>
      </c>
      <c r="AH133" s="92">
        <v>50</v>
      </c>
      <c r="AI133" s="167" t="str">
        <f>CONCATENATE($F$9,$G$9,".",$H$9,".","0",RIGHT($M$73,1),".",RIGHT(AR133,1),$A83,"-",$A131)</f>
        <v>L361.18.06.S4-07</v>
      </c>
      <c r="AJ133" s="168"/>
      <c r="AK133" s="169"/>
      <c r="AL133" s="91">
        <v>3</v>
      </c>
      <c r="AM133" s="115" t="s">
        <v>8</v>
      </c>
      <c r="AN133" s="93">
        <v>28</v>
      </c>
      <c r="AO133" s="94">
        <v>0</v>
      </c>
      <c r="AP133" s="94">
        <v>14</v>
      </c>
      <c r="AQ133" s="95">
        <v>0</v>
      </c>
      <c r="AR133" s="115" t="s">
        <v>102</v>
      </c>
      <c r="AS133" s="92">
        <v>40</v>
      </c>
    </row>
    <row r="134" spans="1:45" s="96" customFormat="1" ht="19.5" customHeight="1" thickTop="1">
      <c r="A134" s="170" t="s">
        <v>142</v>
      </c>
      <c r="B134" s="161"/>
      <c r="C134" s="162"/>
      <c r="D134" s="162"/>
      <c r="E134" s="162"/>
      <c r="F134" s="162"/>
      <c r="G134" s="162"/>
      <c r="H134" s="162"/>
      <c r="I134" s="162"/>
      <c r="J134" s="162"/>
      <c r="K134" s="162"/>
      <c r="L134" s="163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3"/>
      <c r="X134" s="161" t="s">
        <v>180</v>
      </c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3"/>
      <c r="AI134" s="162" t="s">
        <v>192</v>
      </c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3"/>
    </row>
    <row r="135" spans="1:45" s="96" customFormat="1" ht="19.5" customHeight="1">
      <c r="A135" s="171"/>
      <c r="B135" s="164"/>
      <c r="C135" s="165"/>
      <c r="D135" s="165"/>
      <c r="E135" s="165"/>
      <c r="F135" s="165"/>
      <c r="G135" s="165"/>
      <c r="H135" s="165"/>
      <c r="I135" s="165"/>
      <c r="J135" s="165"/>
      <c r="K135" s="165"/>
      <c r="L135" s="166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6"/>
      <c r="X135" s="164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6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6"/>
    </row>
    <row r="136" spans="1:45" s="96" customFormat="1" ht="31.5" customHeight="1" thickBot="1">
      <c r="A136" s="172"/>
      <c r="B136" s="167"/>
      <c r="C136" s="168"/>
      <c r="D136" s="169"/>
      <c r="E136" s="91"/>
      <c r="F136" s="115"/>
      <c r="G136" s="93"/>
      <c r="H136" s="94"/>
      <c r="I136" s="94"/>
      <c r="J136" s="95"/>
      <c r="K136" s="115"/>
      <c r="L136" s="92"/>
      <c r="M136" s="167"/>
      <c r="N136" s="168"/>
      <c r="O136" s="169"/>
      <c r="P136" s="91"/>
      <c r="Q136" s="115"/>
      <c r="R136" s="93"/>
      <c r="S136" s="94"/>
      <c r="T136" s="94"/>
      <c r="U136" s="95"/>
      <c r="V136" s="115"/>
      <c r="W136" s="92"/>
      <c r="X136" s="167" t="str">
        <f>CONCATENATE($F$9,$G$9,".",$H$9,".","0",RIGHT($B$73,1),".",RIGHT(K88,1),$A86,"-",$A134)</f>
        <v>L361.18.05.F5-08</v>
      </c>
      <c r="Y136" s="168"/>
      <c r="Z136" s="169"/>
      <c r="AA136" s="91">
        <v>3</v>
      </c>
      <c r="AB136" s="115" t="s">
        <v>8</v>
      </c>
      <c r="AC136" s="93">
        <v>14</v>
      </c>
      <c r="AD136" s="94">
        <v>28</v>
      </c>
      <c r="AE136" s="94">
        <v>0</v>
      </c>
      <c r="AF136" s="95">
        <v>0</v>
      </c>
      <c r="AG136" s="115" t="s">
        <v>18</v>
      </c>
      <c r="AH136" s="92">
        <v>50</v>
      </c>
      <c r="AI136" s="167" t="str">
        <f>CONCATENATE($F$9,$G$9,".",$H$9,".","0",RIGHT($M$73,1),".",RIGHT(AR136,1),$A83,"-",$A134)</f>
        <v>L361.18.06.S4-08</v>
      </c>
      <c r="AJ136" s="168"/>
      <c r="AK136" s="169"/>
      <c r="AL136" s="91">
        <v>3</v>
      </c>
      <c r="AM136" s="115" t="s">
        <v>8</v>
      </c>
      <c r="AN136" s="93">
        <v>28</v>
      </c>
      <c r="AO136" s="94">
        <v>0</v>
      </c>
      <c r="AP136" s="94">
        <v>14</v>
      </c>
      <c r="AQ136" s="95">
        <v>0</v>
      </c>
      <c r="AR136" s="115" t="s">
        <v>102</v>
      </c>
      <c r="AS136" s="92">
        <v>40</v>
      </c>
    </row>
    <row r="137" spans="1:45" s="96" customFormat="1" ht="19.5" customHeight="1" thickTop="1">
      <c r="A137" s="170" t="s">
        <v>143</v>
      </c>
      <c r="B137" s="173"/>
      <c r="C137" s="174"/>
      <c r="D137" s="174"/>
      <c r="E137" s="174"/>
      <c r="F137" s="174"/>
      <c r="G137" s="174"/>
      <c r="H137" s="174"/>
      <c r="I137" s="174"/>
      <c r="J137" s="174"/>
      <c r="K137" s="174"/>
      <c r="L137" s="175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3"/>
      <c r="X137" s="173" t="s">
        <v>181</v>
      </c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5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3"/>
    </row>
    <row r="138" spans="1:45" s="96" customFormat="1" ht="19.5" customHeight="1">
      <c r="A138" s="171"/>
      <c r="B138" s="176"/>
      <c r="C138" s="177"/>
      <c r="D138" s="177"/>
      <c r="E138" s="177"/>
      <c r="F138" s="177"/>
      <c r="G138" s="177"/>
      <c r="H138" s="177"/>
      <c r="I138" s="177"/>
      <c r="J138" s="177"/>
      <c r="K138" s="177"/>
      <c r="L138" s="178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6"/>
      <c r="X138" s="176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8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6"/>
    </row>
    <row r="139" spans="1:45" s="96" customFormat="1" ht="19.5" customHeight="1" thickBot="1">
      <c r="A139" s="172"/>
      <c r="B139" s="167"/>
      <c r="C139" s="168"/>
      <c r="D139" s="169"/>
      <c r="E139" s="91"/>
      <c r="F139" s="115"/>
      <c r="G139" s="93"/>
      <c r="H139" s="94"/>
      <c r="I139" s="94"/>
      <c r="J139" s="95"/>
      <c r="K139" s="115"/>
      <c r="L139" s="92"/>
      <c r="M139" s="167"/>
      <c r="N139" s="168"/>
      <c r="O139" s="169"/>
      <c r="P139" s="91"/>
      <c r="Q139" s="115"/>
      <c r="R139" s="93"/>
      <c r="S139" s="94"/>
      <c r="T139" s="94"/>
      <c r="U139" s="95"/>
      <c r="V139" s="115"/>
      <c r="W139" s="92"/>
      <c r="X139" s="167" t="str">
        <f>CONCATENATE($F$9,$G$9,".",$H$9,".","0",RIGHT($B$73,1),".",RIGHT(K91,1),$A89,"-",$A137)</f>
        <v>L361.18.05.C6-09</v>
      </c>
      <c r="Y139" s="168"/>
      <c r="Z139" s="169"/>
      <c r="AA139" s="91">
        <v>5</v>
      </c>
      <c r="AB139" s="115" t="s">
        <v>8</v>
      </c>
      <c r="AC139" s="93">
        <v>28</v>
      </c>
      <c r="AD139" s="94">
        <v>28</v>
      </c>
      <c r="AE139" s="94">
        <v>0</v>
      </c>
      <c r="AF139" s="95">
        <v>0</v>
      </c>
      <c r="AG139" s="115" t="s">
        <v>77</v>
      </c>
      <c r="AH139" s="92">
        <v>30</v>
      </c>
      <c r="AI139" s="167"/>
      <c r="AJ139" s="168"/>
      <c r="AK139" s="169"/>
      <c r="AL139" s="91"/>
      <c r="AM139" s="115"/>
      <c r="AN139" s="93"/>
      <c r="AO139" s="94"/>
      <c r="AP139" s="94"/>
      <c r="AQ139" s="95"/>
      <c r="AR139" s="115"/>
      <c r="AS139" s="92"/>
    </row>
    <row r="140" spans="1:45" s="96" customFormat="1" ht="19.5" customHeight="1" thickTop="1">
      <c r="A140" s="170" t="s">
        <v>144</v>
      </c>
      <c r="B140" s="173"/>
      <c r="C140" s="174"/>
      <c r="D140" s="174"/>
      <c r="E140" s="174"/>
      <c r="F140" s="174"/>
      <c r="G140" s="174"/>
      <c r="H140" s="174"/>
      <c r="I140" s="174"/>
      <c r="J140" s="174"/>
      <c r="K140" s="174"/>
      <c r="L140" s="175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3"/>
      <c r="X140" s="173" t="s">
        <v>182</v>
      </c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5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3"/>
    </row>
    <row r="141" spans="1:45" s="96" customFormat="1" ht="19.5" customHeight="1">
      <c r="A141" s="171"/>
      <c r="B141" s="176"/>
      <c r="C141" s="177"/>
      <c r="D141" s="177"/>
      <c r="E141" s="177"/>
      <c r="F141" s="177"/>
      <c r="G141" s="177"/>
      <c r="H141" s="177"/>
      <c r="I141" s="177"/>
      <c r="J141" s="177"/>
      <c r="K141" s="177"/>
      <c r="L141" s="178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6"/>
      <c r="X141" s="176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8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6"/>
    </row>
    <row r="142" spans="1:45" s="96" customFormat="1" ht="37.5" customHeight="1" thickBot="1">
      <c r="A142" s="172"/>
      <c r="B142" s="167"/>
      <c r="C142" s="168"/>
      <c r="D142" s="169"/>
      <c r="E142" s="91"/>
      <c r="F142" s="115"/>
      <c r="G142" s="93"/>
      <c r="H142" s="94"/>
      <c r="I142" s="94"/>
      <c r="J142" s="95"/>
      <c r="K142" s="115"/>
      <c r="L142" s="92"/>
      <c r="M142" s="167"/>
      <c r="N142" s="168"/>
      <c r="O142" s="169"/>
      <c r="P142" s="91"/>
      <c r="Q142" s="115"/>
      <c r="R142" s="93"/>
      <c r="S142" s="94"/>
      <c r="T142" s="94"/>
      <c r="U142" s="95"/>
      <c r="V142" s="115"/>
      <c r="W142" s="92"/>
      <c r="X142" s="167" t="str">
        <f>CONCATENATE($F$9,$G$9,".",$H$9,".","0",RIGHT($B$73,1),".",RIGHT(K91,1),$A89,"-",$A140)</f>
        <v>L361.18.05.C6-10</v>
      </c>
      <c r="Y142" s="168"/>
      <c r="Z142" s="169"/>
      <c r="AA142" s="91">
        <v>5</v>
      </c>
      <c r="AB142" s="115" t="s">
        <v>8</v>
      </c>
      <c r="AC142" s="93">
        <v>28</v>
      </c>
      <c r="AD142" s="94">
        <v>28</v>
      </c>
      <c r="AE142" s="94">
        <v>0</v>
      </c>
      <c r="AF142" s="95">
        <v>0</v>
      </c>
      <c r="AG142" s="115" t="s">
        <v>77</v>
      </c>
      <c r="AH142" s="92">
        <v>30</v>
      </c>
      <c r="AI142" s="167"/>
      <c r="AJ142" s="168"/>
      <c r="AK142" s="169"/>
      <c r="AL142" s="91"/>
      <c r="AM142" s="115"/>
      <c r="AN142" s="93"/>
      <c r="AO142" s="94"/>
      <c r="AP142" s="94"/>
      <c r="AQ142" s="95"/>
      <c r="AR142" s="115"/>
      <c r="AS142" s="92"/>
    </row>
    <row r="143" spans="1:45" s="96" customFormat="1" ht="19.5" customHeight="1" thickTop="1">
      <c r="A143" s="170" t="s">
        <v>145</v>
      </c>
      <c r="B143" s="161"/>
      <c r="C143" s="162"/>
      <c r="D143" s="162"/>
      <c r="E143" s="162"/>
      <c r="F143" s="162"/>
      <c r="G143" s="162"/>
      <c r="H143" s="162"/>
      <c r="I143" s="162"/>
      <c r="J143" s="162"/>
      <c r="K143" s="162"/>
      <c r="L143" s="163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3"/>
      <c r="X143" s="161" t="s">
        <v>183</v>
      </c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3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3"/>
    </row>
    <row r="144" spans="1:45" s="96" customFormat="1" ht="19.5" customHeight="1">
      <c r="A144" s="171"/>
      <c r="B144" s="164"/>
      <c r="C144" s="165"/>
      <c r="D144" s="165"/>
      <c r="E144" s="165"/>
      <c r="F144" s="165"/>
      <c r="G144" s="165"/>
      <c r="H144" s="165"/>
      <c r="I144" s="165"/>
      <c r="J144" s="165"/>
      <c r="K144" s="165"/>
      <c r="L144" s="166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6"/>
      <c r="X144" s="164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6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6"/>
    </row>
    <row r="145" spans="1:45" s="96" customFormat="1" ht="33.75" customHeight="1" thickBot="1">
      <c r="A145" s="172"/>
      <c r="B145" s="167"/>
      <c r="C145" s="168"/>
      <c r="D145" s="169"/>
      <c r="E145" s="91"/>
      <c r="F145" s="115"/>
      <c r="G145" s="93"/>
      <c r="H145" s="94"/>
      <c r="I145" s="94"/>
      <c r="J145" s="95"/>
      <c r="K145" s="115"/>
      <c r="L145" s="92"/>
      <c r="M145" s="167"/>
      <c r="N145" s="168"/>
      <c r="O145" s="169"/>
      <c r="P145" s="91"/>
      <c r="Q145" s="115"/>
      <c r="R145" s="93"/>
      <c r="S145" s="94"/>
      <c r="T145" s="94"/>
      <c r="U145" s="95"/>
      <c r="V145" s="115"/>
      <c r="W145" s="92"/>
      <c r="X145" s="167" t="str">
        <f>CONCATENATE($F$9,$G$9,".",$H$9,".","0",RIGHT($B$73,1),".",RIGHT(AG145,1),$A92,"-",$A143)</f>
        <v>L361.18.05.S7-11</v>
      </c>
      <c r="Y145" s="168"/>
      <c r="Z145" s="169"/>
      <c r="AA145" s="91">
        <v>4</v>
      </c>
      <c r="AB145" s="115" t="s">
        <v>8</v>
      </c>
      <c r="AC145" s="93">
        <v>28</v>
      </c>
      <c r="AD145" s="94">
        <v>28</v>
      </c>
      <c r="AE145" s="94">
        <v>0</v>
      </c>
      <c r="AF145" s="95">
        <v>0</v>
      </c>
      <c r="AG145" s="115" t="s">
        <v>102</v>
      </c>
      <c r="AH145" s="92">
        <v>40</v>
      </c>
      <c r="AI145" s="167"/>
      <c r="AJ145" s="168"/>
      <c r="AK145" s="169"/>
      <c r="AL145" s="91"/>
      <c r="AM145" s="115"/>
      <c r="AN145" s="93"/>
      <c r="AO145" s="94"/>
      <c r="AP145" s="94"/>
      <c r="AQ145" s="95"/>
      <c r="AR145" s="115"/>
      <c r="AS145" s="92"/>
    </row>
    <row r="146" spans="1:45" s="96" customFormat="1" ht="19.5" customHeight="1" thickTop="1">
      <c r="A146" s="170" t="s">
        <v>146</v>
      </c>
      <c r="B146" s="161"/>
      <c r="C146" s="162"/>
      <c r="D146" s="162"/>
      <c r="E146" s="162"/>
      <c r="F146" s="162"/>
      <c r="G146" s="162"/>
      <c r="H146" s="162"/>
      <c r="I146" s="162"/>
      <c r="J146" s="162"/>
      <c r="K146" s="162"/>
      <c r="L146" s="163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3"/>
      <c r="X146" s="161" t="s">
        <v>184</v>
      </c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3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3"/>
    </row>
    <row r="147" spans="1:45" s="96" customFormat="1" ht="19.5" customHeight="1">
      <c r="A147" s="171"/>
      <c r="B147" s="164"/>
      <c r="C147" s="165"/>
      <c r="D147" s="165"/>
      <c r="E147" s="165"/>
      <c r="F147" s="165"/>
      <c r="G147" s="165"/>
      <c r="H147" s="165"/>
      <c r="I147" s="165"/>
      <c r="J147" s="165"/>
      <c r="K147" s="165"/>
      <c r="L147" s="166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6"/>
      <c r="X147" s="164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6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6"/>
    </row>
    <row r="148" spans="1:45" s="96" customFormat="1" ht="36.75" customHeight="1" thickBot="1">
      <c r="A148" s="172"/>
      <c r="B148" s="167"/>
      <c r="C148" s="168"/>
      <c r="D148" s="169"/>
      <c r="E148" s="91"/>
      <c r="F148" s="115"/>
      <c r="G148" s="93"/>
      <c r="H148" s="94"/>
      <c r="I148" s="94"/>
      <c r="J148" s="95"/>
      <c r="K148" s="115"/>
      <c r="L148" s="92"/>
      <c r="M148" s="167"/>
      <c r="N148" s="168"/>
      <c r="O148" s="169"/>
      <c r="P148" s="91"/>
      <c r="Q148" s="115"/>
      <c r="R148" s="93"/>
      <c r="S148" s="94"/>
      <c r="T148" s="94"/>
      <c r="U148" s="95"/>
      <c r="V148" s="115"/>
      <c r="W148" s="92"/>
      <c r="X148" s="167" t="str">
        <f>CONCATENATE($F$9,$G$9,".",$H$9,".","0",RIGHT($B$73,1),".",RIGHT(AG148,1),$A92,"-",$A146)</f>
        <v>L361.18.05.S7-12</v>
      </c>
      <c r="Y148" s="168"/>
      <c r="Z148" s="169"/>
      <c r="AA148" s="91">
        <v>4</v>
      </c>
      <c r="AB148" s="115" t="s">
        <v>8</v>
      </c>
      <c r="AC148" s="93">
        <v>28</v>
      </c>
      <c r="AD148" s="94">
        <v>28</v>
      </c>
      <c r="AE148" s="94">
        <v>0</v>
      </c>
      <c r="AF148" s="95">
        <v>0</v>
      </c>
      <c r="AG148" s="115" t="s">
        <v>102</v>
      </c>
      <c r="AH148" s="92">
        <v>40</v>
      </c>
      <c r="AI148" s="167"/>
      <c r="AJ148" s="168"/>
      <c r="AK148" s="169"/>
      <c r="AL148" s="91"/>
      <c r="AM148" s="115"/>
      <c r="AN148" s="93"/>
      <c r="AO148" s="94"/>
      <c r="AP148" s="94"/>
      <c r="AQ148" s="95"/>
      <c r="AR148" s="115"/>
      <c r="AS148" s="92"/>
    </row>
    <row r="149" spans="1:45" s="96" customFormat="1" ht="19.5" customHeight="1" thickTop="1">
      <c r="A149" s="170" t="s">
        <v>147</v>
      </c>
      <c r="B149" s="161"/>
      <c r="C149" s="162"/>
      <c r="D149" s="162"/>
      <c r="E149" s="162"/>
      <c r="F149" s="162"/>
      <c r="G149" s="162"/>
      <c r="H149" s="162"/>
      <c r="I149" s="162"/>
      <c r="J149" s="162"/>
      <c r="K149" s="162"/>
      <c r="L149" s="163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3"/>
      <c r="X149" s="161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3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3"/>
    </row>
    <row r="150" spans="1:45" s="96" customFormat="1" ht="19.5" customHeight="1">
      <c r="A150" s="171"/>
      <c r="B150" s="164"/>
      <c r="C150" s="165"/>
      <c r="D150" s="165"/>
      <c r="E150" s="165"/>
      <c r="F150" s="165"/>
      <c r="G150" s="165"/>
      <c r="H150" s="165"/>
      <c r="I150" s="165"/>
      <c r="J150" s="165"/>
      <c r="K150" s="165"/>
      <c r="L150" s="166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6"/>
      <c r="X150" s="164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6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6"/>
    </row>
    <row r="151" spans="1:45" s="96" customFormat="1" ht="19.5" customHeight="1" thickBot="1">
      <c r="A151" s="172"/>
      <c r="B151" s="167"/>
      <c r="C151" s="168"/>
      <c r="D151" s="169"/>
      <c r="E151" s="91"/>
      <c r="F151" s="115"/>
      <c r="G151" s="93"/>
      <c r="H151" s="94"/>
      <c r="I151" s="94"/>
      <c r="J151" s="95"/>
      <c r="K151" s="115"/>
      <c r="L151" s="92"/>
      <c r="M151" s="167"/>
      <c r="N151" s="168"/>
      <c r="O151" s="169"/>
      <c r="P151" s="91"/>
      <c r="Q151" s="115"/>
      <c r="R151" s="93"/>
      <c r="S151" s="94"/>
      <c r="T151" s="94"/>
      <c r="U151" s="95"/>
      <c r="V151" s="115"/>
      <c r="W151" s="92"/>
      <c r="X151" s="167"/>
      <c r="Y151" s="168"/>
      <c r="Z151" s="169"/>
      <c r="AA151" s="91"/>
      <c r="AB151" s="115"/>
      <c r="AC151" s="93"/>
      <c r="AD151" s="94"/>
      <c r="AE151" s="94"/>
      <c r="AF151" s="95"/>
      <c r="AG151" s="115"/>
      <c r="AH151" s="92"/>
      <c r="AI151" s="167"/>
      <c r="AJ151" s="168"/>
      <c r="AK151" s="169"/>
      <c r="AL151" s="91"/>
      <c r="AM151" s="115"/>
      <c r="AN151" s="93"/>
      <c r="AO151" s="94"/>
      <c r="AP151" s="94"/>
      <c r="AQ151" s="95"/>
      <c r="AR151" s="115"/>
      <c r="AS151" s="92"/>
    </row>
    <row r="152" spans="1:45" s="96" customFormat="1" ht="19.5" customHeight="1" thickTop="1">
      <c r="A152" s="170" t="s">
        <v>148</v>
      </c>
      <c r="B152" s="161"/>
      <c r="C152" s="162"/>
      <c r="D152" s="162"/>
      <c r="E152" s="194"/>
      <c r="F152" s="194"/>
      <c r="G152" s="194"/>
      <c r="H152" s="194"/>
      <c r="I152" s="194"/>
      <c r="J152" s="194"/>
      <c r="K152" s="194"/>
      <c r="L152" s="195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3"/>
      <c r="X152" s="161"/>
      <c r="Y152" s="162"/>
      <c r="Z152" s="162"/>
      <c r="AA152" s="194"/>
      <c r="AB152" s="194"/>
      <c r="AC152" s="194"/>
      <c r="AD152" s="194"/>
      <c r="AE152" s="194"/>
      <c r="AF152" s="194"/>
      <c r="AG152" s="194"/>
      <c r="AH152" s="195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3"/>
    </row>
    <row r="153" spans="1:45" s="96" customFormat="1" ht="19.5" customHeight="1">
      <c r="A153" s="171"/>
      <c r="B153" s="196"/>
      <c r="C153" s="197"/>
      <c r="D153" s="197"/>
      <c r="E153" s="197"/>
      <c r="F153" s="197"/>
      <c r="G153" s="197"/>
      <c r="H153" s="197"/>
      <c r="I153" s="197"/>
      <c r="J153" s="197"/>
      <c r="K153" s="197"/>
      <c r="L153" s="198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6"/>
      <c r="X153" s="196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8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6"/>
    </row>
    <row r="154" spans="1:45" s="96" customFormat="1" ht="19.5" customHeight="1" thickBot="1">
      <c r="A154" s="172"/>
      <c r="B154" s="167"/>
      <c r="C154" s="168"/>
      <c r="D154" s="169"/>
      <c r="E154" s="91"/>
      <c r="F154" s="115"/>
      <c r="G154" s="93"/>
      <c r="H154" s="94"/>
      <c r="I154" s="94"/>
      <c r="J154" s="95"/>
      <c r="K154" s="115"/>
      <c r="L154" s="92"/>
      <c r="M154" s="167"/>
      <c r="N154" s="168"/>
      <c r="O154" s="169"/>
      <c r="P154" s="91"/>
      <c r="Q154" s="115"/>
      <c r="R154" s="93"/>
      <c r="S154" s="94"/>
      <c r="T154" s="94"/>
      <c r="U154" s="95"/>
      <c r="V154" s="115"/>
      <c r="W154" s="92"/>
      <c r="X154" s="167"/>
      <c r="Y154" s="168"/>
      <c r="Z154" s="169"/>
      <c r="AA154" s="91"/>
      <c r="AB154" s="115"/>
      <c r="AC154" s="93"/>
      <c r="AD154" s="94"/>
      <c r="AE154" s="94"/>
      <c r="AF154" s="95"/>
      <c r="AG154" s="115"/>
      <c r="AH154" s="92"/>
      <c r="AI154" s="167"/>
      <c r="AJ154" s="168"/>
      <c r="AK154" s="169"/>
      <c r="AL154" s="91"/>
      <c r="AM154" s="115"/>
      <c r="AN154" s="93"/>
      <c r="AO154" s="94"/>
      <c r="AP154" s="94"/>
      <c r="AQ154" s="95"/>
      <c r="AR154" s="115"/>
      <c r="AS154" s="92"/>
    </row>
    <row r="155" s="34" customFormat="1" ht="16.5" thickBot="1" thickTop="1"/>
    <row r="156" spans="2:36" s="34" customFormat="1" ht="34.5" customHeight="1" thickBot="1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182" t="s">
        <v>39</v>
      </c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4"/>
    </row>
    <row r="157" s="34" customFormat="1" ht="15"/>
    <row r="158" spans="1:40" s="5" customFormat="1" ht="15.75">
      <c r="A158" s="68" t="s">
        <v>33</v>
      </c>
      <c r="AN158" s="69" t="s">
        <v>64</v>
      </c>
    </row>
    <row r="159" spans="1:37" s="5" customFormat="1" ht="15.75">
      <c r="A159" s="70" t="s">
        <v>48</v>
      </c>
      <c r="AK159" s="69" t="s">
        <v>105</v>
      </c>
    </row>
    <row r="160" s="5" customFormat="1" ht="15.75">
      <c r="A160" s="70"/>
    </row>
    <row r="161" spans="1:45" s="96" customFormat="1" ht="18">
      <c r="A161" s="185" t="s">
        <v>32</v>
      </c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5"/>
    </row>
    <row r="162" spans="1:45" s="96" customFormat="1" ht="18.75" thickBot="1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</row>
    <row r="163" spans="2:45" s="89" customFormat="1" ht="19.5" thickBot="1" thickTop="1">
      <c r="B163" s="186" t="s">
        <v>19</v>
      </c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 t="s">
        <v>28</v>
      </c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86"/>
      <c r="AO163" s="186"/>
      <c r="AP163" s="186"/>
      <c r="AQ163" s="186"/>
      <c r="AR163" s="186"/>
      <c r="AS163" s="186"/>
    </row>
    <row r="164" spans="1:45" s="89" customFormat="1" ht="18" customHeight="1" thickBot="1" thickTop="1">
      <c r="A164" s="118"/>
      <c r="B164" s="187" t="s">
        <v>40</v>
      </c>
      <c r="C164" s="188"/>
      <c r="D164" s="188"/>
      <c r="E164" s="188"/>
      <c r="F164" s="188"/>
      <c r="G164" s="188"/>
      <c r="H164" s="188"/>
      <c r="I164" s="188"/>
      <c r="J164" s="188"/>
      <c r="K164" s="188"/>
      <c r="L164" s="189"/>
      <c r="M164" s="188" t="s">
        <v>41</v>
      </c>
      <c r="N164" s="188"/>
      <c r="O164" s="188"/>
      <c r="P164" s="188"/>
      <c r="Q164" s="188"/>
      <c r="R164" s="188"/>
      <c r="S164" s="188"/>
      <c r="T164" s="188"/>
      <c r="U164" s="188"/>
      <c r="V164" s="188"/>
      <c r="W164" s="189"/>
      <c r="X164" s="187" t="s">
        <v>42</v>
      </c>
      <c r="Y164" s="188"/>
      <c r="Z164" s="188"/>
      <c r="AA164" s="188"/>
      <c r="AB164" s="188"/>
      <c r="AC164" s="188"/>
      <c r="AD164" s="188"/>
      <c r="AE164" s="188"/>
      <c r="AF164" s="188"/>
      <c r="AG164" s="188"/>
      <c r="AH164" s="189"/>
      <c r="AI164" s="188" t="s">
        <v>43</v>
      </c>
      <c r="AJ164" s="188"/>
      <c r="AK164" s="188"/>
      <c r="AL164" s="188"/>
      <c r="AM164" s="188"/>
      <c r="AN164" s="188"/>
      <c r="AO164" s="188"/>
      <c r="AP164" s="188"/>
      <c r="AQ164" s="188"/>
      <c r="AR164" s="188"/>
      <c r="AS164" s="189"/>
    </row>
    <row r="165" spans="1:45" s="89" customFormat="1" ht="18" customHeight="1" thickTop="1">
      <c r="A165" s="192" t="s">
        <v>0</v>
      </c>
      <c r="B165" s="179"/>
      <c r="C165" s="180"/>
      <c r="D165" s="180"/>
      <c r="E165" s="180"/>
      <c r="F165" s="180"/>
      <c r="G165" s="180"/>
      <c r="H165" s="180"/>
      <c r="I165" s="180"/>
      <c r="J165" s="180"/>
      <c r="K165" s="180"/>
      <c r="L165" s="181"/>
      <c r="M165" s="162" t="s">
        <v>110</v>
      </c>
      <c r="N165" s="162"/>
      <c r="O165" s="162"/>
      <c r="P165" s="162"/>
      <c r="Q165" s="162"/>
      <c r="R165" s="162"/>
      <c r="S165" s="162"/>
      <c r="T165" s="162"/>
      <c r="U165" s="162"/>
      <c r="V165" s="162"/>
      <c r="W165" s="163"/>
      <c r="X165" s="179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1"/>
      <c r="AI165" s="162" t="s">
        <v>76</v>
      </c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3"/>
    </row>
    <row r="166" spans="1:45" s="89" customFormat="1" ht="18" customHeight="1">
      <c r="A166" s="192"/>
      <c r="B166" s="164"/>
      <c r="C166" s="165"/>
      <c r="D166" s="165"/>
      <c r="E166" s="165"/>
      <c r="F166" s="165"/>
      <c r="G166" s="165"/>
      <c r="H166" s="165"/>
      <c r="I166" s="165"/>
      <c r="J166" s="165"/>
      <c r="K166" s="165"/>
      <c r="L166" s="166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6"/>
      <c r="X166" s="164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6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6"/>
    </row>
    <row r="167" spans="1:45" s="89" customFormat="1" ht="18" customHeight="1" thickBot="1">
      <c r="A167" s="193"/>
      <c r="B167" s="167"/>
      <c r="C167" s="168"/>
      <c r="D167" s="169"/>
      <c r="E167" s="91"/>
      <c r="F167" s="115"/>
      <c r="G167" s="93"/>
      <c r="H167" s="94"/>
      <c r="I167" s="94"/>
      <c r="J167" s="95"/>
      <c r="K167" s="115"/>
      <c r="L167" s="92"/>
      <c r="M167" s="167" t="s">
        <v>195</v>
      </c>
      <c r="N167" s="168"/>
      <c r="O167" s="169"/>
      <c r="P167" s="91">
        <v>2</v>
      </c>
      <c r="Q167" s="115"/>
      <c r="R167" s="93"/>
      <c r="S167" s="94"/>
      <c r="T167" s="94"/>
      <c r="U167" s="95"/>
      <c r="V167" s="115" t="s">
        <v>155</v>
      </c>
      <c r="W167" s="92"/>
      <c r="X167" s="167"/>
      <c r="Y167" s="168"/>
      <c r="Z167" s="169"/>
      <c r="AA167" s="91"/>
      <c r="AB167" s="115"/>
      <c r="AC167" s="93"/>
      <c r="AD167" s="94"/>
      <c r="AE167" s="94"/>
      <c r="AF167" s="95"/>
      <c r="AG167" s="115"/>
      <c r="AH167" s="92"/>
      <c r="AI167" s="167" t="s">
        <v>196</v>
      </c>
      <c r="AJ167" s="168"/>
      <c r="AK167" s="169"/>
      <c r="AL167" s="91">
        <v>2</v>
      </c>
      <c r="AM167" s="115" t="s">
        <v>8</v>
      </c>
      <c r="AN167" s="93">
        <v>28</v>
      </c>
      <c r="AO167" s="94">
        <v>28</v>
      </c>
      <c r="AP167" s="94">
        <v>0</v>
      </c>
      <c r="AQ167" s="95">
        <v>0</v>
      </c>
      <c r="AR167" s="115" t="s">
        <v>155</v>
      </c>
      <c r="AS167" s="92">
        <v>60</v>
      </c>
    </row>
    <row r="168" spans="1:45" s="89" customFormat="1" ht="18" customHeight="1" thickTop="1">
      <c r="A168" s="199" t="s">
        <v>1</v>
      </c>
      <c r="B168" s="161"/>
      <c r="C168" s="162"/>
      <c r="D168" s="162"/>
      <c r="E168" s="162"/>
      <c r="F168" s="162"/>
      <c r="G168" s="162"/>
      <c r="H168" s="162"/>
      <c r="I168" s="162"/>
      <c r="J168" s="162"/>
      <c r="K168" s="162"/>
      <c r="L168" s="163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3"/>
      <c r="X168" s="161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3"/>
      <c r="AI168" s="162" t="s">
        <v>110</v>
      </c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3"/>
    </row>
    <row r="169" spans="1:45" s="89" customFormat="1" ht="18" customHeight="1">
      <c r="A169" s="192"/>
      <c r="B169" s="164"/>
      <c r="C169" s="165"/>
      <c r="D169" s="165"/>
      <c r="E169" s="165"/>
      <c r="F169" s="165"/>
      <c r="G169" s="165"/>
      <c r="H169" s="165"/>
      <c r="I169" s="165"/>
      <c r="J169" s="165"/>
      <c r="K169" s="165"/>
      <c r="L169" s="166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6"/>
      <c r="X169" s="164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6"/>
      <c r="AI169" s="165"/>
      <c r="AJ169" s="165"/>
      <c r="AK169" s="165"/>
      <c r="AL169" s="165"/>
      <c r="AM169" s="165"/>
      <c r="AN169" s="165"/>
      <c r="AO169" s="165"/>
      <c r="AP169" s="165"/>
      <c r="AQ169" s="165"/>
      <c r="AR169" s="165"/>
      <c r="AS169" s="166"/>
    </row>
    <row r="170" spans="1:45" s="89" customFormat="1" ht="18" customHeight="1" thickBot="1">
      <c r="A170" s="193"/>
      <c r="B170" s="167"/>
      <c r="C170" s="168"/>
      <c r="D170" s="169"/>
      <c r="E170" s="91"/>
      <c r="F170" s="115"/>
      <c r="G170" s="93"/>
      <c r="H170" s="94"/>
      <c r="I170" s="94"/>
      <c r="J170" s="95"/>
      <c r="K170" s="115"/>
      <c r="L170" s="92"/>
      <c r="M170" s="167"/>
      <c r="N170" s="168"/>
      <c r="O170" s="169"/>
      <c r="P170" s="91"/>
      <c r="Q170" s="115"/>
      <c r="R170" s="93"/>
      <c r="S170" s="94"/>
      <c r="T170" s="94"/>
      <c r="U170" s="95"/>
      <c r="V170" s="115"/>
      <c r="W170" s="92"/>
      <c r="X170" s="167"/>
      <c r="Y170" s="168"/>
      <c r="Z170" s="169"/>
      <c r="AA170" s="91"/>
      <c r="AB170" s="115"/>
      <c r="AC170" s="93"/>
      <c r="AD170" s="94"/>
      <c r="AE170" s="94"/>
      <c r="AF170" s="95"/>
      <c r="AG170" s="115"/>
      <c r="AH170" s="92"/>
      <c r="AI170" s="167" t="s">
        <v>197</v>
      </c>
      <c r="AJ170" s="168"/>
      <c r="AK170" s="169"/>
      <c r="AL170" s="91">
        <v>2</v>
      </c>
      <c r="AM170" s="115"/>
      <c r="AN170" s="93"/>
      <c r="AO170" s="94"/>
      <c r="AP170" s="94"/>
      <c r="AQ170" s="95"/>
      <c r="AR170" s="115" t="s">
        <v>155</v>
      </c>
      <c r="AS170" s="92"/>
    </row>
    <row r="171" spans="1:45" s="89" customFormat="1" ht="18" customHeight="1" thickTop="1">
      <c r="A171" s="199" t="s">
        <v>2</v>
      </c>
      <c r="B171" s="173"/>
      <c r="C171" s="174"/>
      <c r="D171" s="174"/>
      <c r="E171" s="174"/>
      <c r="F171" s="174"/>
      <c r="G171" s="174"/>
      <c r="H171" s="174"/>
      <c r="I171" s="174"/>
      <c r="J171" s="174"/>
      <c r="K171" s="174"/>
      <c r="L171" s="175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3"/>
      <c r="X171" s="173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5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3"/>
    </row>
    <row r="172" spans="1:45" s="89" customFormat="1" ht="18" customHeight="1">
      <c r="A172" s="192"/>
      <c r="B172" s="176"/>
      <c r="C172" s="177"/>
      <c r="D172" s="177"/>
      <c r="E172" s="177"/>
      <c r="F172" s="177"/>
      <c r="G172" s="177"/>
      <c r="H172" s="177"/>
      <c r="I172" s="177"/>
      <c r="J172" s="177"/>
      <c r="K172" s="177"/>
      <c r="L172" s="178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6"/>
      <c r="X172" s="176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8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6"/>
    </row>
    <row r="173" spans="1:45" s="89" customFormat="1" ht="18" customHeight="1" thickBot="1">
      <c r="A173" s="193"/>
      <c r="B173" s="167"/>
      <c r="C173" s="168"/>
      <c r="D173" s="169"/>
      <c r="E173" s="91"/>
      <c r="F173" s="115"/>
      <c r="G173" s="93"/>
      <c r="H173" s="94"/>
      <c r="I173" s="94"/>
      <c r="J173" s="95"/>
      <c r="K173" s="115"/>
      <c r="L173" s="92"/>
      <c r="M173" s="167"/>
      <c r="N173" s="168"/>
      <c r="O173" s="169"/>
      <c r="P173" s="91"/>
      <c r="Q173" s="115"/>
      <c r="R173" s="93"/>
      <c r="S173" s="94"/>
      <c r="T173" s="94"/>
      <c r="U173" s="95"/>
      <c r="V173" s="115"/>
      <c r="W173" s="92"/>
      <c r="X173" s="167"/>
      <c r="Y173" s="168"/>
      <c r="Z173" s="169"/>
      <c r="AA173" s="91"/>
      <c r="AB173" s="115"/>
      <c r="AC173" s="93"/>
      <c r="AD173" s="94"/>
      <c r="AE173" s="94"/>
      <c r="AF173" s="95"/>
      <c r="AG173" s="115"/>
      <c r="AH173" s="92"/>
      <c r="AI173" s="167"/>
      <c r="AJ173" s="168"/>
      <c r="AK173" s="169"/>
      <c r="AL173" s="91"/>
      <c r="AM173" s="115"/>
      <c r="AN173" s="93"/>
      <c r="AO173" s="94"/>
      <c r="AP173" s="94"/>
      <c r="AQ173" s="95"/>
      <c r="AR173" s="115"/>
      <c r="AS173" s="92"/>
    </row>
    <row r="174" spans="1:45" s="89" customFormat="1" ht="18" customHeight="1" thickTop="1">
      <c r="A174" s="200" t="s">
        <v>72</v>
      </c>
      <c r="B174" s="202" t="s">
        <v>4</v>
      </c>
      <c r="C174" s="203"/>
      <c r="D174" s="97"/>
      <c r="E174" s="204">
        <f>SUM(G167:J167,G170:J170,G173:J173)</f>
        <v>0</v>
      </c>
      <c r="F174" s="205"/>
      <c r="G174" s="206" t="s">
        <v>25</v>
      </c>
      <c r="H174" s="207"/>
      <c r="I174" s="207"/>
      <c r="J174" s="208"/>
      <c r="K174" s="216">
        <f>SUM(L167,L170,L173)</f>
        <v>0</v>
      </c>
      <c r="L174" s="205"/>
      <c r="M174" s="202" t="s">
        <v>4</v>
      </c>
      <c r="N174" s="203"/>
      <c r="O174" s="97"/>
      <c r="P174" s="204">
        <f>SUM(R167:U167,R170:U170,R173:U173)</f>
        <v>0</v>
      </c>
      <c r="Q174" s="205"/>
      <c r="R174" s="206" t="s">
        <v>25</v>
      </c>
      <c r="S174" s="207"/>
      <c r="T174" s="207"/>
      <c r="U174" s="208"/>
      <c r="V174" s="216">
        <f>SUM(W167,W170,W173)</f>
        <v>0</v>
      </c>
      <c r="W174" s="205"/>
      <c r="X174" s="202" t="s">
        <v>4</v>
      </c>
      <c r="Y174" s="203"/>
      <c r="Z174" s="97"/>
      <c r="AA174" s="204">
        <f>SUM(AC167:AF167,AC170:AF170,AC173:AF173)</f>
        <v>0</v>
      </c>
      <c r="AB174" s="205"/>
      <c r="AC174" s="206" t="s">
        <v>25</v>
      </c>
      <c r="AD174" s="207"/>
      <c r="AE174" s="207"/>
      <c r="AF174" s="208"/>
      <c r="AG174" s="216">
        <f>SUM(AH167,AH170,AH173)</f>
        <v>0</v>
      </c>
      <c r="AH174" s="205"/>
      <c r="AI174" s="202" t="s">
        <v>4</v>
      </c>
      <c r="AJ174" s="203"/>
      <c r="AK174" s="97"/>
      <c r="AL174" s="204">
        <f>SUM(AN167:AQ167,AN170:AQ170,AN173:AQ173)</f>
        <v>56</v>
      </c>
      <c r="AM174" s="205"/>
      <c r="AN174" s="206" t="s">
        <v>25</v>
      </c>
      <c r="AO174" s="207"/>
      <c r="AP174" s="207"/>
      <c r="AQ174" s="208"/>
      <c r="AR174" s="216">
        <f>SUM(AS167,AS170,AS173)</f>
        <v>60</v>
      </c>
      <c r="AS174" s="205"/>
    </row>
    <row r="175" spans="1:45" s="89" customFormat="1" ht="18" customHeight="1" thickBot="1">
      <c r="A175" s="201"/>
      <c r="B175" s="209" t="s">
        <v>5</v>
      </c>
      <c r="C175" s="210"/>
      <c r="D175" s="98"/>
      <c r="E175" s="211">
        <f>SUM(E167,E170,E173)</f>
        <v>0</v>
      </c>
      <c r="F175" s="212"/>
      <c r="G175" s="209" t="s">
        <v>24</v>
      </c>
      <c r="H175" s="210"/>
      <c r="I175" s="210"/>
      <c r="J175" s="213"/>
      <c r="K175" s="209"/>
      <c r="L175" s="213"/>
      <c r="M175" s="209" t="s">
        <v>5</v>
      </c>
      <c r="N175" s="210"/>
      <c r="O175" s="98"/>
      <c r="P175" s="211">
        <f>SUM(P167,P170,P173)</f>
        <v>2</v>
      </c>
      <c r="Q175" s="212"/>
      <c r="R175" s="209" t="s">
        <v>24</v>
      </c>
      <c r="S175" s="210"/>
      <c r="T175" s="210"/>
      <c r="U175" s="213"/>
      <c r="V175" s="209"/>
      <c r="W175" s="213"/>
      <c r="X175" s="209" t="s">
        <v>5</v>
      </c>
      <c r="Y175" s="210"/>
      <c r="Z175" s="98"/>
      <c r="AA175" s="211">
        <f>SUM(AA167,AA170,AA173)</f>
        <v>0</v>
      </c>
      <c r="AB175" s="212"/>
      <c r="AC175" s="209" t="s">
        <v>24</v>
      </c>
      <c r="AD175" s="210"/>
      <c r="AE175" s="210"/>
      <c r="AF175" s="213"/>
      <c r="AG175" s="209"/>
      <c r="AH175" s="213"/>
      <c r="AI175" s="209" t="s">
        <v>5</v>
      </c>
      <c r="AJ175" s="210"/>
      <c r="AK175" s="98"/>
      <c r="AL175" s="211">
        <f>SUM(AL167,AL170,AL173)</f>
        <v>4</v>
      </c>
      <c r="AM175" s="212"/>
      <c r="AN175" s="209" t="s">
        <v>24</v>
      </c>
      <c r="AO175" s="210"/>
      <c r="AP175" s="210"/>
      <c r="AQ175" s="213"/>
      <c r="AR175" s="209"/>
      <c r="AS175" s="213"/>
    </row>
    <row r="176" spans="1:45" s="89" customFormat="1" ht="18" customHeight="1" thickTop="1">
      <c r="A176" s="200" t="s">
        <v>73</v>
      </c>
      <c r="B176" s="202" t="s">
        <v>4</v>
      </c>
      <c r="C176" s="203"/>
      <c r="D176" s="99"/>
      <c r="E176" s="204">
        <f>SUM(G177:J177)</f>
        <v>0</v>
      </c>
      <c r="F176" s="205"/>
      <c r="G176" s="100"/>
      <c r="H176" s="101"/>
      <c r="I176" s="101"/>
      <c r="J176" s="101"/>
      <c r="K176" s="101"/>
      <c r="L176" s="102"/>
      <c r="M176" s="202" t="s">
        <v>4</v>
      </c>
      <c r="N176" s="203"/>
      <c r="O176" s="99"/>
      <c r="P176" s="204">
        <f>SUM(R177:U177)</f>
        <v>0</v>
      </c>
      <c r="Q176" s="205"/>
      <c r="R176" s="100"/>
      <c r="S176" s="101"/>
      <c r="T176" s="101"/>
      <c r="U176" s="101"/>
      <c r="V176" s="101"/>
      <c r="W176" s="102"/>
      <c r="X176" s="202" t="s">
        <v>4</v>
      </c>
      <c r="Y176" s="203"/>
      <c r="Z176" s="99"/>
      <c r="AA176" s="204">
        <f>SUM(AC177:AF177)</f>
        <v>0</v>
      </c>
      <c r="AB176" s="205"/>
      <c r="AC176" s="100"/>
      <c r="AD176" s="101"/>
      <c r="AE176" s="101"/>
      <c r="AF176" s="101"/>
      <c r="AG176" s="101"/>
      <c r="AH176" s="102"/>
      <c r="AI176" s="202" t="s">
        <v>4</v>
      </c>
      <c r="AJ176" s="203"/>
      <c r="AK176" s="99"/>
      <c r="AL176" s="204">
        <f>SUM(AN177:AQ177)</f>
        <v>4</v>
      </c>
      <c r="AM176" s="205"/>
      <c r="AN176" s="100"/>
      <c r="AO176" s="101"/>
      <c r="AP176" s="101"/>
      <c r="AQ176" s="101"/>
      <c r="AR176" s="101"/>
      <c r="AS176" s="102"/>
    </row>
    <row r="177" spans="1:46" s="89" customFormat="1" ht="18" customHeight="1" thickBot="1">
      <c r="A177" s="201"/>
      <c r="B177" s="209" t="s">
        <v>6</v>
      </c>
      <c r="C177" s="210"/>
      <c r="D177" s="103"/>
      <c r="E177" s="103"/>
      <c r="F177" s="104"/>
      <c r="G177" s="105">
        <f>(G167+G170+G173)/14</f>
        <v>0</v>
      </c>
      <c r="H177" s="105">
        <f>(H167+H170+H173)/14</f>
        <v>0</v>
      </c>
      <c r="I177" s="105">
        <f>(I167+I170+I173)/14</f>
        <v>0</v>
      </c>
      <c r="J177" s="105">
        <f>(J167+J170+J173)/14</f>
        <v>0</v>
      </c>
      <c r="K177" s="106" t="s">
        <v>7</v>
      </c>
      <c r="L177" s="107"/>
      <c r="M177" s="209" t="s">
        <v>6</v>
      </c>
      <c r="N177" s="210"/>
      <c r="O177" s="103"/>
      <c r="P177" s="103"/>
      <c r="Q177" s="104"/>
      <c r="R177" s="105">
        <f>(R167+R170+R173)/14</f>
        <v>0</v>
      </c>
      <c r="S177" s="105">
        <f>(S167+S170+S173)/14</f>
        <v>0</v>
      </c>
      <c r="T177" s="105">
        <f>(T167+T170+T173)/14</f>
        <v>0</v>
      </c>
      <c r="U177" s="105">
        <f>(U167+U170+U173)/14</f>
        <v>0</v>
      </c>
      <c r="V177" s="106" t="s">
        <v>7</v>
      </c>
      <c r="W177" s="107"/>
      <c r="X177" s="209" t="s">
        <v>6</v>
      </c>
      <c r="Y177" s="210"/>
      <c r="Z177" s="103"/>
      <c r="AA177" s="103"/>
      <c r="AB177" s="104"/>
      <c r="AC177" s="105">
        <f>(AC167+AC170+AC173)/14</f>
        <v>0</v>
      </c>
      <c r="AD177" s="105">
        <f>(AD167+AD170+AD173)/14</f>
        <v>0</v>
      </c>
      <c r="AE177" s="105">
        <f>(AE167+AE170+AE173)/14</f>
        <v>0</v>
      </c>
      <c r="AF177" s="105">
        <f>(AF167+AF170+AF173)/14</f>
        <v>0</v>
      </c>
      <c r="AG177" s="106" t="s">
        <v>7</v>
      </c>
      <c r="AH177" s="107"/>
      <c r="AI177" s="209" t="s">
        <v>6</v>
      </c>
      <c r="AJ177" s="210"/>
      <c r="AK177" s="103"/>
      <c r="AL177" s="103"/>
      <c r="AM177" s="104"/>
      <c r="AN177" s="105">
        <f>(AN167+AN170+AN173)/14</f>
        <v>2</v>
      </c>
      <c r="AO177" s="105">
        <f>(AO167+AO170+AO173)/14</f>
        <v>2</v>
      </c>
      <c r="AP177" s="105">
        <f>(AP167+AP170+AP173)/14</f>
        <v>0</v>
      </c>
      <c r="AQ177" s="105">
        <f>(AQ167+AQ170+AQ173)/14</f>
        <v>0</v>
      </c>
      <c r="AR177" s="106" t="s">
        <v>7</v>
      </c>
      <c r="AS177" s="107"/>
      <c r="AT177" s="114"/>
    </row>
    <row r="178" spans="1:45" s="96" customFormat="1" ht="19.5" thickBot="1" thickTop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</row>
    <row r="179" spans="2:45" s="89" customFormat="1" ht="19.5" thickBot="1" thickTop="1">
      <c r="B179" s="186" t="s">
        <v>29</v>
      </c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 t="s">
        <v>30</v>
      </c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6"/>
      <c r="AS179" s="186"/>
    </row>
    <row r="180" spans="1:45" s="89" customFormat="1" ht="18" customHeight="1" thickBot="1" thickTop="1">
      <c r="A180" s="118"/>
      <c r="B180" s="187" t="s">
        <v>44</v>
      </c>
      <c r="C180" s="188"/>
      <c r="D180" s="188"/>
      <c r="E180" s="188"/>
      <c r="F180" s="188"/>
      <c r="G180" s="188"/>
      <c r="H180" s="188"/>
      <c r="I180" s="188"/>
      <c r="J180" s="188"/>
      <c r="K180" s="188"/>
      <c r="L180" s="189"/>
      <c r="M180" s="188" t="s">
        <v>45</v>
      </c>
      <c r="N180" s="188"/>
      <c r="O180" s="188"/>
      <c r="P180" s="188"/>
      <c r="Q180" s="188"/>
      <c r="R180" s="188"/>
      <c r="S180" s="188"/>
      <c r="T180" s="188"/>
      <c r="U180" s="188"/>
      <c r="V180" s="188"/>
      <c r="W180" s="189"/>
      <c r="X180" s="187" t="s">
        <v>46</v>
      </c>
      <c r="Y180" s="188"/>
      <c r="Z180" s="188"/>
      <c r="AA180" s="188"/>
      <c r="AB180" s="188"/>
      <c r="AC180" s="188"/>
      <c r="AD180" s="188"/>
      <c r="AE180" s="188"/>
      <c r="AF180" s="188"/>
      <c r="AG180" s="188"/>
      <c r="AH180" s="189"/>
      <c r="AI180" s="188" t="s">
        <v>47</v>
      </c>
      <c r="AJ180" s="188"/>
      <c r="AK180" s="188"/>
      <c r="AL180" s="188"/>
      <c r="AM180" s="188"/>
      <c r="AN180" s="188"/>
      <c r="AO180" s="188"/>
      <c r="AP180" s="188"/>
      <c r="AQ180" s="188"/>
      <c r="AR180" s="188"/>
      <c r="AS180" s="189"/>
    </row>
    <row r="181" spans="1:45" s="89" customFormat="1" ht="18" customHeight="1" thickTop="1">
      <c r="A181" s="192" t="s">
        <v>0</v>
      </c>
      <c r="B181" s="179"/>
      <c r="C181" s="180"/>
      <c r="D181" s="180"/>
      <c r="E181" s="180"/>
      <c r="F181" s="180"/>
      <c r="G181" s="180"/>
      <c r="H181" s="180"/>
      <c r="I181" s="180"/>
      <c r="J181" s="180"/>
      <c r="K181" s="180"/>
      <c r="L181" s="181"/>
      <c r="M181" s="162" t="s">
        <v>110</v>
      </c>
      <c r="N181" s="162"/>
      <c r="O181" s="162"/>
      <c r="P181" s="162"/>
      <c r="Q181" s="162"/>
      <c r="R181" s="162"/>
      <c r="S181" s="162"/>
      <c r="T181" s="162"/>
      <c r="U181" s="162"/>
      <c r="V181" s="162"/>
      <c r="W181" s="163"/>
      <c r="X181" s="179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1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3"/>
    </row>
    <row r="182" spans="1:45" s="89" customFormat="1" ht="18" customHeight="1">
      <c r="A182" s="192"/>
      <c r="B182" s="164"/>
      <c r="C182" s="165"/>
      <c r="D182" s="165"/>
      <c r="E182" s="165"/>
      <c r="F182" s="165"/>
      <c r="G182" s="165"/>
      <c r="H182" s="165"/>
      <c r="I182" s="165"/>
      <c r="J182" s="165"/>
      <c r="K182" s="165"/>
      <c r="L182" s="166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6"/>
      <c r="X182" s="164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6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165"/>
      <c r="AS182" s="166"/>
    </row>
    <row r="183" spans="1:45" s="89" customFormat="1" ht="18" customHeight="1" thickBot="1">
      <c r="A183" s="193"/>
      <c r="B183" s="167"/>
      <c r="C183" s="168"/>
      <c r="D183" s="169"/>
      <c r="E183" s="91"/>
      <c r="F183" s="115"/>
      <c r="G183" s="93"/>
      <c r="H183" s="94"/>
      <c r="I183" s="94"/>
      <c r="J183" s="95"/>
      <c r="K183" s="115"/>
      <c r="L183" s="92"/>
      <c r="M183" s="167" t="s">
        <v>198</v>
      </c>
      <c r="N183" s="168"/>
      <c r="O183" s="169"/>
      <c r="P183" s="91">
        <v>2</v>
      </c>
      <c r="Q183" s="115"/>
      <c r="R183" s="93"/>
      <c r="S183" s="94"/>
      <c r="T183" s="94"/>
      <c r="U183" s="95"/>
      <c r="V183" s="115" t="s">
        <v>155</v>
      </c>
      <c r="W183" s="92"/>
      <c r="X183" s="167"/>
      <c r="Y183" s="168"/>
      <c r="Z183" s="169"/>
      <c r="AA183" s="91"/>
      <c r="AB183" s="115"/>
      <c r="AC183" s="93"/>
      <c r="AD183" s="94"/>
      <c r="AE183" s="94"/>
      <c r="AF183" s="95"/>
      <c r="AG183" s="115"/>
      <c r="AH183" s="92"/>
      <c r="AI183" s="167"/>
      <c r="AJ183" s="168"/>
      <c r="AK183" s="169"/>
      <c r="AL183" s="91"/>
      <c r="AM183" s="115"/>
      <c r="AN183" s="93"/>
      <c r="AO183" s="94"/>
      <c r="AP183" s="94"/>
      <c r="AQ183" s="95"/>
      <c r="AR183" s="115"/>
      <c r="AS183" s="92"/>
    </row>
    <row r="184" spans="1:45" s="89" customFormat="1" ht="18" customHeight="1" thickTop="1">
      <c r="A184" s="199" t="s">
        <v>1</v>
      </c>
      <c r="B184" s="161"/>
      <c r="C184" s="162"/>
      <c r="D184" s="162"/>
      <c r="E184" s="162"/>
      <c r="F184" s="162"/>
      <c r="G184" s="162"/>
      <c r="H184" s="162"/>
      <c r="I184" s="162"/>
      <c r="J184" s="162"/>
      <c r="K184" s="162"/>
      <c r="L184" s="163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3"/>
      <c r="X184" s="161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3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3"/>
    </row>
    <row r="185" spans="1:45" s="89" customFormat="1" ht="18" customHeight="1">
      <c r="A185" s="192"/>
      <c r="B185" s="164"/>
      <c r="C185" s="165"/>
      <c r="D185" s="165"/>
      <c r="E185" s="165"/>
      <c r="F185" s="165"/>
      <c r="G185" s="165"/>
      <c r="H185" s="165"/>
      <c r="I185" s="165"/>
      <c r="J185" s="165"/>
      <c r="K185" s="165"/>
      <c r="L185" s="166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6"/>
      <c r="X185" s="164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6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6"/>
    </row>
    <row r="186" spans="1:45" s="89" customFormat="1" ht="18" customHeight="1" thickBot="1">
      <c r="A186" s="193"/>
      <c r="B186" s="167"/>
      <c r="C186" s="168"/>
      <c r="D186" s="169"/>
      <c r="E186" s="91"/>
      <c r="F186" s="115"/>
      <c r="G186" s="93"/>
      <c r="H186" s="94"/>
      <c r="I186" s="94"/>
      <c r="J186" s="95"/>
      <c r="K186" s="115"/>
      <c r="L186" s="92"/>
      <c r="M186" s="167"/>
      <c r="N186" s="168"/>
      <c r="O186" s="169"/>
      <c r="P186" s="91"/>
      <c r="Q186" s="115"/>
      <c r="R186" s="93"/>
      <c r="S186" s="94"/>
      <c r="T186" s="94"/>
      <c r="U186" s="95"/>
      <c r="V186" s="115"/>
      <c r="W186" s="92"/>
      <c r="X186" s="167"/>
      <c r="Y186" s="168"/>
      <c r="Z186" s="169"/>
      <c r="AA186" s="91"/>
      <c r="AB186" s="115"/>
      <c r="AC186" s="93"/>
      <c r="AD186" s="94"/>
      <c r="AE186" s="94"/>
      <c r="AF186" s="95"/>
      <c r="AG186" s="115"/>
      <c r="AH186" s="92"/>
      <c r="AI186" s="167"/>
      <c r="AJ186" s="168"/>
      <c r="AK186" s="169"/>
      <c r="AL186" s="91"/>
      <c r="AM186" s="115"/>
      <c r="AN186" s="93"/>
      <c r="AO186" s="94"/>
      <c r="AP186" s="94"/>
      <c r="AQ186" s="95"/>
      <c r="AR186" s="115"/>
      <c r="AS186" s="92"/>
    </row>
    <row r="187" spans="1:45" s="89" customFormat="1" ht="18" customHeight="1" thickTop="1">
      <c r="A187" s="199" t="s">
        <v>2</v>
      </c>
      <c r="B187" s="173"/>
      <c r="C187" s="174"/>
      <c r="D187" s="174"/>
      <c r="E187" s="174"/>
      <c r="F187" s="174"/>
      <c r="G187" s="174"/>
      <c r="H187" s="174"/>
      <c r="I187" s="174"/>
      <c r="J187" s="174"/>
      <c r="K187" s="174"/>
      <c r="L187" s="175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3"/>
      <c r="X187" s="173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5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3"/>
    </row>
    <row r="188" spans="1:45" s="89" customFormat="1" ht="18" customHeight="1">
      <c r="A188" s="192"/>
      <c r="B188" s="176"/>
      <c r="C188" s="177"/>
      <c r="D188" s="177"/>
      <c r="E188" s="177"/>
      <c r="F188" s="177"/>
      <c r="G188" s="177"/>
      <c r="H188" s="177"/>
      <c r="I188" s="177"/>
      <c r="J188" s="177"/>
      <c r="K188" s="177"/>
      <c r="L188" s="178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6"/>
      <c r="X188" s="176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8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6"/>
    </row>
    <row r="189" spans="1:45" s="89" customFormat="1" ht="18" customHeight="1" thickBot="1">
      <c r="A189" s="193"/>
      <c r="B189" s="167"/>
      <c r="C189" s="168"/>
      <c r="D189" s="169"/>
      <c r="E189" s="91"/>
      <c r="F189" s="115"/>
      <c r="G189" s="93"/>
      <c r="H189" s="94"/>
      <c r="I189" s="94"/>
      <c r="J189" s="95"/>
      <c r="K189" s="115"/>
      <c r="L189" s="92"/>
      <c r="M189" s="167"/>
      <c r="N189" s="168"/>
      <c r="O189" s="169"/>
      <c r="P189" s="91"/>
      <c r="Q189" s="115"/>
      <c r="R189" s="93"/>
      <c r="S189" s="94"/>
      <c r="T189" s="94"/>
      <c r="U189" s="95"/>
      <c r="V189" s="115"/>
      <c r="W189" s="92"/>
      <c r="X189" s="167"/>
      <c r="Y189" s="168"/>
      <c r="Z189" s="169"/>
      <c r="AA189" s="91"/>
      <c r="AB189" s="115"/>
      <c r="AC189" s="93"/>
      <c r="AD189" s="94"/>
      <c r="AE189" s="94"/>
      <c r="AF189" s="95"/>
      <c r="AG189" s="115"/>
      <c r="AH189" s="92"/>
      <c r="AI189" s="167"/>
      <c r="AJ189" s="168"/>
      <c r="AK189" s="169"/>
      <c r="AL189" s="91"/>
      <c r="AM189" s="115"/>
      <c r="AN189" s="93"/>
      <c r="AO189" s="94"/>
      <c r="AP189" s="94"/>
      <c r="AQ189" s="95"/>
      <c r="AR189" s="115"/>
      <c r="AS189" s="92"/>
    </row>
    <row r="190" spans="1:45" s="89" customFormat="1" ht="18" customHeight="1" thickTop="1">
      <c r="A190" s="200" t="s">
        <v>72</v>
      </c>
      <c r="B190" s="202" t="s">
        <v>4</v>
      </c>
      <c r="C190" s="203"/>
      <c r="D190" s="97"/>
      <c r="E190" s="204">
        <f>SUM(G183:J183,G186:J186,G189:J189)</f>
        <v>0</v>
      </c>
      <c r="F190" s="205"/>
      <c r="G190" s="206" t="s">
        <v>25</v>
      </c>
      <c r="H190" s="207"/>
      <c r="I190" s="207"/>
      <c r="J190" s="208"/>
      <c r="K190" s="216">
        <f>SUM(L183,L186,L189)</f>
        <v>0</v>
      </c>
      <c r="L190" s="205"/>
      <c r="M190" s="202" t="s">
        <v>4</v>
      </c>
      <c r="N190" s="203"/>
      <c r="O190" s="97"/>
      <c r="P190" s="204">
        <f>SUM(R183:U183,R186:U186,R189:U189)</f>
        <v>0</v>
      </c>
      <c r="Q190" s="205"/>
      <c r="R190" s="206" t="s">
        <v>25</v>
      </c>
      <c r="S190" s="207"/>
      <c r="T190" s="207"/>
      <c r="U190" s="208"/>
      <c r="V190" s="216">
        <f>SUM(W183,W186,W189)</f>
        <v>0</v>
      </c>
      <c r="W190" s="205"/>
      <c r="X190" s="202" t="s">
        <v>4</v>
      </c>
      <c r="Y190" s="203"/>
      <c r="Z190" s="97"/>
      <c r="AA190" s="204">
        <f>SUM(AC183:AF183,AC186:AF186,AC189:AF189)</f>
        <v>0</v>
      </c>
      <c r="AB190" s="205"/>
      <c r="AC190" s="206" t="s">
        <v>25</v>
      </c>
      <c r="AD190" s="207"/>
      <c r="AE190" s="207"/>
      <c r="AF190" s="208"/>
      <c r="AG190" s="216">
        <f>SUM(AH183,AH186,AH189)</f>
        <v>0</v>
      </c>
      <c r="AH190" s="205"/>
      <c r="AI190" s="202" t="s">
        <v>4</v>
      </c>
      <c r="AJ190" s="203"/>
      <c r="AK190" s="97"/>
      <c r="AL190" s="204">
        <f>SUM(AN183:AQ183,AN186:AQ186,AN189:AQ189)</f>
        <v>0</v>
      </c>
      <c r="AM190" s="205"/>
      <c r="AN190" s="206" t="s">
        <v>25</v>
      </c>
      <c r="AO190" s="207"/>
      <c r="AP190" s="207"/>
      <c r="AQ190" s="208"/>
      <c r="AR190" s="216">
        <f>SUM(AS183,AS186,AS189)</f>
        <v>0</v>
      </c>
      <c r="AS190" s="205"/>
    </row>
    <row r="191" spans="1:45" s="89" customFormat="1" ht="18" customHeight="1" thickBot="1">
      <c r="A191" s="201"/>
      <c r="B191" s="209" t="s">
        <v>5</v>
      </c>
      <c r="C191" s="210"/>
      <c r="D191" s="98"/>
      <c r="E191" s="211">
        <f>SUM(E183,E186,E189)</f>
        <v>0</v>
      </c>
      <c r="F191" s="212"/>
      <c r="G191" s="209" t="s">
        <v>24</v>
      </c>
      <c r="H191" s="210"/>
      <c r="I191" s="210"/>
      <c r="J191" s="213"/>
      <c r="K191" s="209"/>
      <c r="L191" s="213"/>
      <c r="M191" s="209" t="s">
        <v>5</v>
      </c>
      <c r="N191" s="210"/>
      <c r="O191" s="98"/>
      <c r="P191" s="211">
        <f>SUM(P183,P186,P189)</f>
        <v>2</v>
      </c>
      <c r="Q191" s="212"/>
      <c r="R191" s="209" t="s">
        <v>24</v>
      </c>
      <c r="S191" s="210"/>
      <c r="T191" s="210"/>
      <c r="U191" s="213"/>
      <c r="V191" s="209"/>
      <c r="W191" s="213"/>
      <c r="X191" s="209" t="s">
        <v>5</v>
      </c>
      <c r="Y191" s="210"/>
      <c r="Z191" s="98"/>
      <c r="AA191" s="211">
        <f>SUM(AA183,AA186,AA189)</f>
        <v>0</v>
      </c>
      <c r="AB191" s="212"/>
      <c r="AC191" s="209" t="s">
        <v>24</v>
      </c>
      <c r="AD191" s="210"/>
      <c r="AE191" s="210"/>
      <c r="AF191" s="213"/>
      <c r="AG191" s="209"/>
      <c r="AH191" s="213"/>
      <c r="AI191" s="209" t="s">
        <v>5</v>
      </c>
      <c r="AJ191" s="210"/>
      <c r="AK191" s="98"/>
      <c r="AL191" s="211">
        <f>SUM(AL183,AL186,AL189)</f>
        <v>0</v>
      </c>
      <c r="AM191" s="212"/>
      <c r="AN191" s="209" t="s">
        <v>24</v>
      </c>
      <c r="AO191" s="210"/>
      <c r="AP191" s="210"/>
      <c r="AQ191" s="213"/>
      <c r="AR191" s="209"/>
      <c r="AS191" s="213"/>
    </row>
    <row r="192" spans="1:45" s="89" customFormat="1" ht="18" customHeight="1" thickTop="1">
      <c r="A192" s="200" t="s">
        <v>73</v>
      </c>
      <c r="B192" s="202" t="s">
        <v>4</v>
      </c>
      <c r="C192" s="203"/>
      <c r="D192" s="99"/>
      <c r="E192" s="204">
        <f>SUM(G193:J193)</f>
        <v>0</v>
      </c>
      <c r="F192" s="205"/>
      <c r="G192" s="100"/>
      <c r="H192" s="101"/>
      <c r="I192" s="101"/>
      <c r="J192" s="101"/>
      <c r="K192" s="101"/>
      <c r="L192" s="102"/>
      <c r="M192" s="202" t="s">
        <v>4</v>
      </c>
      <c r="N192" s="203"/>
      <c r="O192" s="99"/>
      <c r="P192" s="204">
        <f>SUM(R193:U193)</f>
        <v>0</v>
      </c>
      <c r="Q192" s="205"/>
      <c r="R192" s="100"/>
      <c r="S192" s="101"/>
      <c r="T192" s="101"/>
      <c r="U192" s="101"/>
      <c r="V192" s="101"/>
      <c r="W192" s="102"/>
      <c r="X192" s="202" t="s">
        <v>4</v>
      </c>
      <c r="Y192" s="203"/>
      <c r="Z192" s="99"/>
      <c r="AA192" s="204">
        <f>SUM(AC193:AF193)</f>
        <v>0</v>
      </c>
      <c r="AB192" s="205"/>
      <c r="AC192" s="100"/>
      <c r="AD192" s="101"/>
      <c r="AE192" s="101"/>
      <c r="AF192" s="101"/>
      <c r="AG192" s="101"/>
      <c r="AH192" s="102"/>
      <c r="AI192" s="202" t="s">
        <v>4</v>
      </c>
      <c r="AJ192" s="203"/>
      <c r="AK192" s="99"/>
      <c r="AL192" s="204">
        <f>SUM(AN193:AQ193)</f>
        <v>0</v>
      </c>
      <c r="AM192" s="205"/>
      <c r="AN192" s="100"/>
      <c r="AO192" s="101"/>
      <c r="AP192" s="101"/>
      <c r="AQ192" s="101"/>
      <c r="AR192" s="101"/>
      <c r="AS192" s="102"/>
    </row>
    <row r="193" spans="1:46" s="89" customFormat="1" ht="18" customHeight="1" thickBot="1">
      <c r="A193" s="201"/>
      <c r="B193" s="209" t="s">
        <v>6</v>
      </c>
      <c r="C193" s="210"/>
      <c r="D193" s="103"/>
      <c r="E193" s="103"/>
      <c r="F193" s="104"/>
      <c r="G193" s="105">
        <f>(G183+G186+G189)/14</f>
        <v>0</v>
      </c>
      <c r="H193" s="105">
        <f>(H183+H186+H189)/14</f>
        <v>0</v>
      </c>
      <c r="I193" s="105">
        <f>(I183+I186+I189)/14</f>
        <v>0</v>
      </c>
      <c r="J193" s="105">
        <f>(J183+J186+J189)/14</f>
        <v>0</v>
      </c>
      <c r="K193" s="106" t="s">
        <v>7</v>
      </c>
      <c r="L193" s="107"/>
      <c r="M193" s="209" t="s">
        <v>6</v>
      </c>
      <c r="N193" s="210"/>
      <c r="O193" s="103"/>
      <c r="P193" s="103"/>
      <c r="Q193" s="104"/>
      <c r="R193" s="105">
        <f>(R183+R186+R189)/14</f>
        <v>0</v>
      </c>
      <c r="S193" s="105">
        <f>(S183+S186+S189)/14</f>
        <v>0</v>
      </c>
      <c r="T193" s="105">
        <f>(T183+T186+T189)/14</f>
        <v>0</v>
      </c>
      <c r="U193" s="105">
        <f>(U183+U186+U189)/14</f>
        <v>0</v>
      </c>
      <c r="V193" s="106" t="s">
        <v>7</v>
      </c>
      <c r="W193" s="107"/>
      <c r="X193" s="209" t="s">
        <v>6</v>
      </c>
      <c r="Y193" s="210"/>
      <c r="Z193" s="103"/>
      <c r="AA193" s="103"/>
      <c r="AB193" s="104"/>
      <c r="AC193" s="105">
        <f>(AC183+AC186+AC189)/14</f>
        <v>0</v>
      </c>
      <c r="AD193" s="105">
        <f>(AD183+AD186+AD189)/14</f>
        <v>0</v>
      </c>
      <c r="AE193" s="105">
        <f>(AE183+AE186+AE189)/14</f>
        <v>0</v>
      </c>
      <c r="AF193" s="105">
        <f>(AF183+AF186+AF189)/14</f>
        <v>0</v>
      </c>
      <c r="AG193" s="106" t="s">
        <v>7</v>
      </c>
      <c r="AH193" s="107"/>
      <c r="AI193" s="209" t="s">
        <v>6</v>
      </c>
      <c r="AJ193" s="210"/>
      <c r="AK193" s="103"/>
      <c r="AL193" s="103"/>
      <c r="AM193" s="104"/>
      <c r="AN193" s="105">
        <f>(AN183+AN186+AN189)/14</f>
        <v>0</v>
      </c>
      <c r="AO193" s="105">
        <f>(AO183+AO186+AO189)/14</f>
        <v>0</v>
      </c>
      <c r="AP193" s="105">
        <f>(AP183+AP186+AP189)/14</f>
        <v>0</v>
      </c>
      <c r="AQ193" s="105">
        <f>(AQ183+AQ186+AQ189)/14</f>
        <v>0</v>
      </c>
      <c r="AR193" s="106" t="s">
        <v>7</v>
      </c>
      <c r="AS193" s="107"/>
      <c r="AT193" s="114"/>
    </row>
    <row r="194" spans="1:45" s="34" customFormat="1" ht="19.5" thickBot="1" thickTop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</row>
    <row r="195" spans="1:43" s="34" customFormat="1" ht="16.5" thickBot="1">
      <c r="A195" s="5"/>
      <c r="B195" s="61"/>
      <c r="C195" s="61"/>
      <c r="D195" s="61"/>
      <c r="E195" s="61"/>
      <c r="F195" s="61"/>
      <c r="G195" s="61"/>
      <c r="H195" s="61"/>
      <c r="I195" s="62"/>
      <c r="J195" s="63"/>
      <c r="K195" s="62"/>
      <c r="L195" s="1" t="s">
        <v>20</v>
      </c>
      <c r="M195" s="13"/>
      <c r="N195" s="14"/>
      <c r="O195" s="14"/>
      <c r="P195" s="2"/>
      <c r="Q195" s="3"/>
      <c r="R195" s="3"/>
      <c r="S195" s="3"/>
      <c r="T195" s="3"/>
      <c r="U195" s="3"/>
      <c r="V195" s="3"/>
      <c r="W195" s="3"/>
      <c r="X195" s="13"/>
      <c r="Y195" s="13"/>
      <c r="Z195" s="45"/>
      <c r="AA195" s="45"/>
      <c r="AB195" s="45"/>
      <c r="AC195" s="45"/>
      <c r="AD195" s="45"/>
      <c r="AE195" s="45"/>
      <c r="AF195" s="45"/>
      <c r="AG195" s="45"/>
      <c r="AH195" s="46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1:43" s="34" customFormat="1" ht="16.5" customHeight="1" thickTop="1">
      <c r="A196" s="38"/>
      <c r="B196" s="12"/>
      <c r="C196" s="12"/>
      <c r="D196" s="12"/>
      <c r="E196" s="12"/>
      <c r="F196" s="12"/>
      <c r="G196" s="12"/>
      <c r="H196" s="12"/>
      <c r="I196" s="35"/>
      <c r="J196" s="39"/>
      <c r="K196" s="35"/>
      <c r="L196" s="15"/>
      <c r="M196" s="257" t="s">
        <v>26</v>
      </c>
      <c r="N196" s="231"/>
      <c r="O196" s="231"/>
      <c r="P196" s="231"/>
      <c r="Q196" s="231"/>
      <c r="R196" s="231"/>
      <c r="S196" s="231"/>
      <c r="T196" s="231"/>
      <c r="U196" s="231"/>
      <c r="V196" s="231"/>
      <c r="W196" s="232"/>
      <c r="X196" s="6"/>
      <c r="Y196" s="44" t="s">
        <v>49</v>
      </c>
      <c r="Z196" s="6"/>
      <c r="AA196" s="6"/>
      <c r="AB196" s="6"/>
      <c r="AC196" s="47"/>
      <c r="AD196" s="47"/>
      <c r="AE196" s="47"/>
      <c r="AF196" s="47"/>
      <c r="AG196" s="47"/>
      <c r="AH196" s="48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1:43" s="34" customFormat="1" ht="15.75" customHeight="1">
      <c r="A197" s="38"/>
      <c r="B197" s="12"/>
      <c r="C197" s="12"/>
      <c r="D197" s="12"/>
      <c r="E197" s="12"/>
      <c r="F197" s="12"/>
      <c r="G197" s="12"/>
      <c r="H197" s="12"/>
      <c r="I197" s="35"/>
      <c r="J197" s="39"/>
      <c r="K197" s="35"/>
      <c r="L197" s="16"/>
      <c r="M197" s="258"/>
      <c r="N197" s="233"/>
      <c r="O197" s="233"/>
      <c r="P197" s="233"/>
      <c r="Q197" s="233"/>
      <c r="R197" s="233"/>
      <c r="S197" s="233"/>
      <c r="T197" s="233"/>
      <c r="U197" s="233"/>
      <c r="V197" s="233"/>
      <c r="W197" s="234"/>
      <c r="X197" s="6"/>
      <c r="Y197" s="271" t="s">
        <v>50</v>
      </c>
      <c r="Z197" s="271"/>
      <c r="AA197" s="271"/>
      <c r="AB197" s="271"/>
      <c r="AC197" s="47"/>
      <c r="AD197" s="47"/>
      <c r="AE197" s="47"/>
      <c r="AF197" s="47"/>
      <c r="AG197" s="47"/>
      <c r="AH197" s="48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1:43" s="34" customFormat="1" ht="16.5" thickBo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16"/>
      <c r="M198" s="225" t="s">
        <v>27</v>
      </c>
      <c r="N198" s="226"/>
      <c r="O198" s="227"/>
      <c r="P198" s="80" t="s">
        <v>10</v>
      </c>
      <c r="Q198" s="116" t="s">
        <v>9</v>
      </c>
      <c r="R198" s="117" t="s">
        <v>11</v>
      </c>
      <c r="S198" s="8" t="s">
        <v>12</v>
      </c>
      <c r="T198" s="8" t="s">
        <v>13</v>
      </c>
      <c r="U198" s="9" t="s">
        <v>14</v>
      </c>
      <c r="V198" s="116" t="s">
        <v>15</v>
      </c>
      <c r="W198" s="81" t="s">
        <v>16</v>
      </c>
      <c r="X198" s="6"/>
      <c r="Y198" s="57" t="s">
        <v>51</v>
      </c>
      <c r="Z198" s="6"/>
      <c r="AA198" s="6"/>
      <c r="AB198" s="6"/>
      <c r="AC198" s="6"/>
      <c r="AD198" s="6"/>
      <c r="AE198" s="6"/>
      <c r="AF198" s="6"/>
      <c r="AG198" s="6"/>
      <c r="AH198" s="18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1:43" s="34" customFormat="1" ht="28.5" customHeight="1" thickTop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1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6"/>
      <c r="X199" s="6"/>
      <c r="Y199" s="266" t="s">
        <v>52</v>
      </c>
      <c r="Z199" s="266"/>
      <c r="AA199" s="266"/>
      <c r="AB199" s="266"/>
      <c r="AC199" s="266"/>
      <c r="AD199" s="266"/>
      <c r="AE199" s="266"/>
      <c r="AF199" s="266"/>
      <c r="AG199" s="266"/>
      <c r="AH199" s="272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1:43" s="4" customFormat="1" ht="15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19"/>
      <c r="M200" s="52" t="s">
        <v>53</v>
      </c>
      <c r="N200" s="44"/>
      <c r="O200" s="44"/>
      <c r="P200" s="49"/>
      <c r="Q200" s="50"/>
      <c r="R200" s="50"/>
      <c r="S200" s="50"/>
      <c r="T200" s="50"/>
      <c r="U200" s="50"/>
      <c r="V200" s="50"/>
      <c r="W200" s="50"/>
      <c r="X200" s="21"/>
      <c r="Y200" s="21"/>
      <c r="Z200" s="20" t="s">
        <v>34</v>
      </c>
      <c r="AA200" s="21"/>
      <c r="AB200" s="21"/>
      <c r="AC200" s="22"/>
      <c r="AD200" s="21"/>
      <c r="AE200" s="21"/>
      <c r="AF200" s="21"/>
      <c r="AG200" s="21"/>
      <c r="AH200" s="23"/>
      <c r="AI200" s="34"/>
      <c r="AJ200" s="34"/>
      <c r="AK200" s="34"/>
      <c r="AL200" s="34"/>
      <c r="AM200" s="34"/>
      <c r="AN200" s="34"/>
      <c r="AO200" s="34"/>
      <c r="AP200" s="34"/>
      <c r="AQ200" s="34"/>
    </row>
    <row r="201" spans="1:43" s="4" customFormat="1" ht="15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25"/>
      <c r="M201" s="52" t="s">
        <v>54</v>
      </c>
      <c r="N201" s="44"/>
      <c r="O201" s="44"/>
      <c r="P201" s="49"/>
      <c r="Q201" s="50"/>
      <c r="R201" s="50"/>
      <c r="S201" s="50"/>
      <c r="T201" s="50"/>
      <c r="U201" s="50"/>
      <c r="V201" s="50"/>
      <c r="W201" s="50"/>
      <c r="X201" s="21"/>
      <c r="Y201" s="21"/>
      <c r="Z201" s="21"/>
      <c r="AA201" s="11" t="s">
        <v>35</v>
      </c>
      <c r="AB201" s="21"/>
      <c r="AC201" s="21"/>
      <c r="AD201" s="21"/>
      <c r="AE201" s="21"/>
      <c r="AF201" s="21"/>
      <c r="AG201" s="21"/>
      <c r="AH201" s="26"/>
      <c r="AI201" s="34"/>
      <c r="AJ201" s="34"/>
      <c r="AK201" s="34"/>
      <c r="AL201" s="34"/>
      <c r="AM201" s="34"/>
      <c r="AN201" s="34"/>
      <c r="AO201" s="34"/>
      <c r="AP201" s="34"/>
      <c r="AQ201" s="34"/>
    </row>
    <row r="202" spans="12:34" s="34" customFormat="1" ht="15.75">
      <c r="L202" s="27"/>
      <c r="M202" s="44" t="s">
        <v>55</v>
      </c>
      <c r="N202" s="44"/>
      <c r="O202" s="44"/>
      <c r="P202" s="50"/>
      <c r="Q202" s="50"/>
      <c r="R202" s="50"/>
      <c r="S202" s="58"/>
      <c r="T202" s="58"/>
      <c r="U202" s="58"/>
      <c r="V202" s="58"/>
      <c r="W202" s="58"/>
      <c r="X202" s="21"/>
      <c r="Y202" s="32"/>
      <c r="Z202" s="32"/>
      <c r="AA202" s="11" t="s">
        <v>36</v>
      </c>
      <c r="AB202" s="32"/>
      <c r="AC202" s="32"/>
      <c r="AD202" s="21"/>
      <c r="AE202" s="10"/>
      <c r="AF202" s="10"/>
      <c r="AG202" s="10"/>
      <c r="AH202" s="29"/>
    </row>
    <row r="203" spans="12:34" s="34" customFormat="1" ht="26.25" customHeight="1">
      <c r="L203" s="27"/>
      <c r="M203" s="50"/>
      <c r="N203" s="266" t="s">
        <v>56</v>
      </c>
      <c r="O203" s="266"/>
      <c r="P203" s="266"/>
      <c r="Q203" s="266"/>
      <c r="R203" s="266"/>
      <c r="S203" s="266"/>
      <c r="T203" s="266"/>
      <c r="U203" s="266"/>
      <c r="V203" s="266"/>
      <c r="W203" s="56"/>
      <c r="X203" s="21"/>
      <c r="Y203" s="10"/>
      <c r="Z203" s="10"/>
      <c r="AA203" s="11" t="s">
        <v>37</v>
      </c>
      <c r="AB203" s="10"/>
      <c r="AC203" s="10"/>
      <c r="AD203" s="10"/>
      <c r="AE203" s="10"/>
      <c r="AF203" s="10"/>
      <c r="AG203" s="10"/>
      <c r="AH203" s="29"/>
    </row>
    <row r="204" spans="12:34" s="34" customFormat="1" ht="15.75" customHeight="1">
      <c r="L204" s="30"/>
      <c r="M204" s="50"/>
      <c r="N204" s="60"/>
      <c r="O204" s="271" t="s">
        <v>57</v>
      </c>
      <c r="P204" s="271"/>
      <c r="Q204" s="271"/>
      <c r="R204" s="271"/>
      <c r="S204" s="271"/>
      <c r="T204" s="271"/>
      <c r="U204" s="271"/>
      <c r="V204" s="271"/>
      <c r="W204" s="56"/>
      <c r="X204" s="21"/>
      <c r="Y204" s="21"/>
      <c r="Z204" s="11"/>
      <c r="AA204" s="11" t="s">
        <v>38</v>
      </c>
      <c r="AB204" s="31"/>
      <c r="AC204" s="31"/>
      <c r="AD204" s="31"/>
      <c r="AE204" s="28"/>
      <c r="AF204" s="28"/>
      <c r="AG204" s="28"/>
      <c r="AH204" s="26"/>
    </row>
    <row r="205" spans="12:34" s="34" customFormat="1" ht="15">
      <c r="L205" s="25"/>
      <c r="M205" s="50"/>
      <c r="N205" s="50"/>
      <c r="O205" s="57" t="s">
        <v>58</v>
      </c>
      <c r="P205" s="57"/>
      <c r="Q205" s="57"/>
      <c r="R205" s="58"/>
      <c r="S205" s="58"/>
      <c r="T205" s="58"/>
      <c r="U205" s="58"/>
      <c r="V205" s="58"/>
      <c r="W205" s="50"/>
      <c r="X205" s="21"/>
      <c r="Y205" s="52" t="s">
        <v>59</v>
      </c>
      <c r="Z205" s="21"/>
      <c r="AA205" s="31"/>
      <c r="AB205" s="31"/>
      <c r="AC205" s="31"/>
      <c r="AD205" s="31"/>
      <c r="AE205" s="31"/>
      <c r="AF205" s="31"/>
      <c r="AG205" s="31"/>
      <c r="AH205" s="33"/>
    </row>
    <row r="206" spans="12:34" s="34" customFormat="1" ht="16.5" customHeight="1" thickBot="1">
      <c r="L206" s="25"/>
      <c r="M206" s="50"/>
      <c r="N206" s="59"/>
      <c r="O206" s="266" t="s">
        <v>63</v>
      </c>
      <c r="P206" s="266"/>
      <c r="Q206" s="266"/>
      <c r="R206" s="266"/>
      <c r="S206" s="266"/>
      <c r="T206" s="266"/>
      <c r="U206" s="266"/>
      <c r="V206" s="266"/>
      <c r="W206" s="266"/>
      <c r="X206" s="273" t="s">
        <v>17</v>
      </c>
      <c r="Y206" s="273"/>
      <c r="Z206" s="273"/>
      <c r="AA206" s="273"/>
      <c r="AB206" s="273"/>
      <c r="AC206" s="273"/>
      <c r="AD206" s="273"/>
      <c r="AE206" s="273"/>
      <c r="AF206" s="273"/>
      <c r="AG206" s="273"/>
      <c r="AH206" s="274"/>
    </row>
    <row r="207" spans="12:34" s="34" customFormat="1" ht="29.25" customHeight="1" thickBot="1" thickTop="1">
      <c r="L207" s="25"/>
      <c r="M207" s="50"/>
      <c r="N207" s="59"/>
      <c r="O207" s="266" t="s">
        <v>60</v>
      </c>
      <c r="P207" s="266"/>
      <c r="Q207" s="266"/>
      <c r="R207" s="266"/>
      <c r="S207" s="266"/>
      <c r="T207" s="266"/>
      <c r="U207" s="266"/>
      <c r="V207" s="266"/>
      <c r="W207" s="266"/>
      <c r="X207" s="275" t="s">
        <v>21</v>
      </c>
      <c r="Y207" s="276"/>
      <c r="Z207" s="276"/>
      <c r="AA207" s="276"/>
      <c r="AB207" s="276"/>
      <c r="AC207" s="276"/>
      <c r="AD207" s="276"/>
      <c r="AE207" s="276"/>
      <c r="AF207" s="276"/>
      <c r="AG207" s="276"/>
      <c r="AH207" s="277"/>
    </row>
    <row r="208" spans="12:34" s="34" customFormat="1" ht="31.5" customHeight="1" thickBot="1" thickTop="1">
      <c r="L208" s="25"/>
      <c r="M208" s="50"/>
      <c r="N208" s="59"/>
      <c r="O208" s="266" t="s">
        <v>61</v>
      </c>
      <c r="P208" s="266"/>
      <c r="Q208" s="266"/>
      <c r="R208" s="266"/>
      <c r="S208" s="266"/>
      <c r="T208" s="266"/>
      <c r="U208" s="266"/>
      <c r="V208" s="266"/>
      <c r="W208" s="267"/>
      <c r="X208" s="268" t="s">
        <v>27</v>
      </c>
      <c r="Y208" s="269"/>
      <c r="Z208" s="270"/>
      <c r="AA208" s="40">
        <v>4</v>
      </c>
      <c r="AB208" s="41" t="s">
        <v>8</v>
      </c>
      <c r="AC208" s="41">
        <v>28</v>
      </c>
      <c r="AD208" s="41">
        <v>28</v>
      </c>
      <c r="AE208" s="41">
        <v>0</v>
      </c>
      <c r="AF208" s="41">
        <v>0</v>
      </c>
      <c r="AG208" s="42" t="s">
        <v>18</v>
      </c>
      <c r="AH208" s="43">
        <v>60</v>
      </c>
    </row>
    <row r="209" spans="12:34" s="34" customFormat="1" ht="15.75" thickTop="1">
      <c r="L209" s="25"/>
      <c r="M209" s="52" t="s">
        <v>62</v>
      </c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5"/>
    </row>
    <row r="210" spans="12:34" s="34" customFormat="1" ht="15.75" thickBot="1">
      <c r="L210" s="51" t="s">
        <v>200</v>
      </c>
      <c r="M210" s="65"/>
      <c r="N210" s="76"/>
      <c r="O210" s="76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8"/>
      <c r="AC210" s="78"/>
      <c r="AD210" s="78"/>
      <c r="AE210" s="78"/>
      <c r="AF210" s="78"/>
      <c r="AG210" s="78"/>
      <c r="AH210" s="66"/>
    </row>
    <row r="211" spans="1:45" s="34" customFormat="1" ht="18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</row>
    <row r="212" spans="1:40" s="5" customFormat="1" ht="15.75">
      <c r="A212" s="68" t="s">
        <v>33</v>
      </c>
      <c r="AN212" s="69" t="s">
        <v>64</v>
      </c>
    </row>
    <row r="213" spans="1:37" s="5" customFormat="1" ht="15.75">
      <c r="A213" s="70" t="s">
        <v>48</v>
      </c>
      <c r="AJ213" s="125"/>
      <c r="AK213" s="69" t="s">
        <v>111</v>
      </c>
    </row>
    <row r="214" s="34" customFormat="1" ht="15"/>
    <row r="215" s="34" customFormat="1" ht="15"/>
    <row r="216" s="34" customFormat="1" ht="15"/>
    <row r="217" s="34" customFormat="1" ht="15"/>
    <row r="218" s="34" customFormat="1" ht="15"/>
    <row r="219" s="34" customFormat="1" ht="15"/>
    <row r="220" s="34" customFormat="1" ht="15"/>
    <row r="221" s="34" customFormat="1" ht="15"/>
    <row r="222" s="34" customFormat="1" ht="15"/>
    <row r="223" s="34" customFormat="1" ht="15"/>
    <row r="224" s="34" customFormat="1" ht="15"/>
    <row r="225" s="34" customFormat="1" ht="15"/>
    <row r="226" s="34" customFormat="1" ht="15"/>
    <row r="227" s="34" customFormat="1" ht="15"/>
    <row r="228" s="34" customFormat="1" ht="15"/>
    <row r="229" s="34" customFormat="1" ht="15"/>
    <row r="230" s="34" customFormat="1" ht="15"/>
    <row r="231" s="34" customFormat="1" ht="15"/>
    <row r="232" s="34" customFormat="1" ht="15"/>
    <row r="233" s="34" customFormat="1" ht="15"/>
    <row r="234" s="34" customFormat="1" ht="15"/>
    <row r="235" s="34" customFormat="1" ht="15"/>
    <row r="236" s="34" customFormat="1" ht="15"/>
    <row r="237" s="34" customFormat="1" ht="15"/>
    <row r="238" s="34" customFormat="1" ht="15"/>
    <row r="239" s="34" customFormat="1" ht="15"/>
    <row r="240" s="34" customFormat="1" ht="15"/>
    <row r="241" s="34" customFormat="1" ht="15"/>
    <row r="242" s="34" customFormat="1" ht="15"/>
    <row r="243" s="34" customFormat="1" ht="15"/>
    <row r="244" s="34" customFormat="1" ht="15"/>
    <row r="245" spans="1:45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</row>
    <row r="246" spans="1:45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</row>
    <row r="247" spans="1:45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</row>
    <row r="248" spans="1:45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</row>
    <row r="249" spans="1:45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</row>
    <row r="250" spans="1:45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</row>
    <row r="251" spans="1:45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</row>
    <row r="252" spans="1:45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</row>
    <row r="253" spans="1:45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</row>
    <row r="254" spans="1:45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</row>
    <row r="255" spans="1:45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</row>
    <row r="256" spans="1:45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</row>
    <row r="257" spans="1:45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</row>
    <row r="258" spans="1:45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</row>
    <row r="259" spans="1:45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</row>
    <row r="260" spans="1:45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</row>
    <row r="261" spans="1:45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</row>
    <row r="262" spans="1:45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</row>
    <row r="263" spans="1:45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</row>
    <row r="264" spans="1:45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</row>
    <row r="265" spans="1:45" ht="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</row>
    <row r="266" spans="1:45" ht="1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</row>
    <row r="267" spans="1:45" ht="1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</row>
    <row r="268" spans="1:45" ht="1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</row>
    <row r="269" spans="1:45" ht="1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</row>
    <row r="270" spans="1:45" ht="1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</row>
    <row r="271" spans="1:45" ht="1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</row>
    <row r="272" spans="1:45" ht="1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</row>
    <row r="273" spans="1:45" ht="1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</row>
    <row r="274" spans="1:45" ht="1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</row>
    <row r="275" spans="1:45" ht="1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</row>
    <row r="276" spans="1:45" ht="1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</row>
    <row r="277" spans="1:45" ht="1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</row>
    <row r="278" spans="1:45" ht="1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</row>
    <row r="279" spans="1:45" ht="1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</row>
  </sheetData>
  <sheetProtection/>
  <mergeCells count="577">
    <mergeCell ref="V41:W41"/>
    <mergeCell ref="V42:W42"/>
    <mergeCell ref="O206:W206"/>
    <mergeCell ref="X206:AH206"/>
    <mergeCell ref="O207:W207"/>
    <mergeCell ref="X207:AH207"/>
    <mergeCell ref="AA192:AB192"/>
    <mergeCell ref="O204:V204"/>
    <mergeCell ref="AG190:AH190"/>
    <mergeCell ref="B111:W111"/>
    <mergeCell ref="A152:A154"/>
    <mergeCell ref="B154:D154"/>
    <mergeCell ref="M154:O154"/>
    <mergeCell ref="O208:W208"/>
    <mergeCell ref="X208:Z208"/>
    <mergeCell ref="M196:W197"/>
    <mergeCell ref="Y197:AB197"/>
    <mergeCell ref="M198:O198"/>
    <mergeCell ref="Y199:AH199"/>
    <mergeCell ref="N203:V203"/>
    <mergeCell ref="AI192:AJ192"/>
    <mergeCell ref="X192:Y192"/>
    <mergeCell ref="AG191:AH191"/>
    <mergeCell ref="B127:D127"/>
    <mergeCell ref="M127:O127"/>
    <mergeCell ref="B152:L153"/>
    <mergeCell ref="M152:W153"/>
    <mergeCell ref="B131:L132"/>
    <mergeCell ref="B72:W72"/>
    <mergeCell ref="A137:A139"/>
    <mergeCell ref="B137:L138"/>
    <mergeCell ref="M137:W138"/>
    <mergeCell ref="AL192:AM192"/>
    <mergeCell ref="B193:C193"/>
    <mergeCell ref="M193:N193"/>
    <mergeCell ref="X193:Y193"/>
    <mergeCell ref="AI193:AJ193"/>
    <mergeCell ref="A110:AS110"/>
    <mergeCell ref="A143:A145"/>
    <mergeCell ref="M143:W144"/>
    <mergeCell ref="B145:D145"/>
    <mergeCell ref="M145:O145"/>
    <mergeCell ref="A149:A151"/>
    <mergeCell ref="B149:L150"/>
    <mergeCell ref="M149:W150"/>
    <mergeCell ref="B151:D151"/>
    <mergeCell ref="M151:O151"/>
    <mergeCell ref="A146:A148"/>
    <mergeCell ref="M131:W132"/>
    <mergeCell ref="B133:D133"/>
    <mergeCell ref="M133:O133"/>
    <mergeCell ref="B139:D139"/>
    <mergeCell ref="A134:A136"/>
    <mergeCell ref="B134:L135"/>
    <mergeCell ref="M134:W135"/>
    <mergeCell ref="B136:D136"/>
    <mergeCell ref="M136:O136"/>
    <mergeCell ref="A192:A193"/>
    <mergeCell ref="B192:C192"/>
    <mergeCell ref="E192:F192"/>
    <mergeCell ref="M192:N192"/>
    <mergeCell ref="P192:Q192"/>
    <mergeCell ref="A113:A115"/>
    <mergeCell ref="B113:L114"/>
    <mergeCell ref="M113:W114"/>
    <mergeCell ref="B115:D115"/>
    <mergeCell ref="M115:O115"/>
    <mergeCell ref="AI191:AJ191"/>
    <mergeCell ref="V191:W191"/>
    <mergeCell ref="X191:Y191"/>
    <mergeCell ref="AA191:AB191"/>
    <mergeCell ref="AC191:AF191"/>
    <mergeCell ref="M112:W112"/>
    <mergeCell ref="V190:W190"/>
    <mergeCell ref="X190:Y190"/>
    <mergeCell ref="AA190:AB190"/>
    <mergeCell ref="AC190:AF190"/>
    <mergeCell ref="AL191:AM191"/>
    <mergeCell ref="AN191:AQ191"/>
    <mergeCell ref="AR191:AS191"/>
    <mergeCell ref="B119:L120"/>
    <mergeCell ref="M119:W120"/>
    <mergeCell ref="B121:D121"/>
    <mergeCell ref="M121:O121"/>
    <mergeCell ref="R191:U191"/>
    <mergeCell ref="B143:L144"/>
    <mergeCell ref="AI190:AJ190"/>
    <mergeCell ref="AL190:AM190"/>
    <mergeCell ref="AN190:AQ190"/>
    <mergeCell ref="AR190:AS190"/>
    <mergeCell ref="B191:C191"/>
    <mergeCell ref="E191:F191"/>
    <mergeCell ref="G191:J191"/>
    <mergeCell ref="K191:L191"/>
    <mergeCell ref="M191:N191"/>
    <mergeCell ref="P191:Q191"/>
    <mergeCell ref="R190:U190"/>
    <mergeCell ref="M189:O189"/>
    <mergeCell ref="X189:Z189"/>
    <mergeCell ref="AI189:AK189"/>
    <mergeCell ref="A190:A191"/>
    <mergeCell ref="B190:C190"/>
    <mergeCell ref="E190:F190"/>
    <mergeCell ref="G190:J190"/>
    <mergeCell ref="K190:L190"/>
    <mergeCell ref="M190:N190"/>
    <mergeCell ref="P190:Q190"/>
    <mergeCell ref="B186:D186"/>
    <mergeCell ref="M186:O186"/>
    <mergeCell ref="X186:Z186"/>
    <mergeCell ref="AI186:AK186"/>
    <mergeCell ref="A187:A189"/>
    <mergeCell ref="B187:L188"/>
    <mergeCell ref="M187:W188"/>
    <mergeCell ref="X187:AH188"/>
    <mergeCell ref="AI187:AS188"/>
    <mergeCell ref="B189:D189"/>
    <mergeCell ref="M183:O183"/>
    <mergeCell ref="X183:Z183"/>
    <mergeCell ref="AI183:AK183"/>
    <mergeCell ref="B184:L185"/>
    <mergeCell ref="M184:W185"/>
    <mergeCell ref="X184:AH185"/>
    <mergeCell ref="AI184:AS185"/>
    <mergeCell ref="X179:AS179"/>
    <mergeCell ref="M180:W180"/>
    <mergeCell ref="X180:AH180"/>
    <mergeCell ref="AI180:AS180"/>
    <mergeCell ref="B181:L182"/>
    <mergeCell ref="M181:W182"/>
    <mergeCell ref="X181:AH182"/>
    <mergeCell ref="AI181:AS182"/>
    <mergeCell ref="B180:L180"/>
    <mergeCell ref="B179:W179"/>
    <mergeCell ref="X176:Y176"/>
    <mergeCell ref="AA176:AB176"/>
    <mergeCell ref="AI176:AJ176"/>
    <mergeCell ref="AL176:AM176"/>
    <mergeCell ref="X177:Y177"/>
    <mergeCell ref="AI177:AJ177"/>
    <mergeCell ref="A176:A177"/>
    <mergeCell ref="B176:C176"/>
    <mergeCell ref="E176:F176"/>
    <mergeCell ref="M176:N176"/>
    <mergeCell ref="P176:Q176"/>
    <mergeCell ref="B177:C177"/>
    <mergeCell ref="M177:N177"/>
    <mergeCell ref="AI175:AJ175"/>
    <mergeCell ref="AL175:AM175"/>
    <mergeCell ref="AI173:AK173"/>
    <mergeCell ref="M174:N174"/>
    <mergeCell ref="K175:L175"/>
    <mergeCell ref="P174:Q174"/>
    <mergeCell ref="AN175:AQ175"/>
    <mergeCell ref="AR175:AS175"/>
    <mergeCell ref="M175:N175"/>
    <mergeCell ref="P175:Q175"/>
    <mergeCell ref="R175:U175"/>
    <mergeCell ref="V175:W175"/>
    <mergeCell ref="X175:Y175"/>
    <mergeCell ref="AA175:AB175"/>
    <mergeCell ref="AC175:AF175"/>
    <mergeCell ref="AG175:AH175"/>
    <mergeCell ref="B76:D76"/>
    <mergeCell ref="AN174:AQ174"/>
    <mergeCell ref="AR174:AS174"/>
    <mergeCell ref="X43:Y43"/>
    <mergeCell ref="AA43:AB43"/>
    <mergeCell ref="AI43:AJ43"/>
    <mergeCell ref="AL43:AM43"/>
    <mergeCell ref="X44:Y44"/>
    <mergeCell ref="M76:O76"/>
    <mergeCell ref="B112:L112"/>
    <mergeCell ref="X40:Z40"/>
    <mergeCell ref="AI40:AK40"/>
    <mergeCell ref="AG41:AH41"/>
    <mergeCell ref="AG42:AH42"/>
    <mergeCell ref="AR41:AS41"/>
    <mergeCell ref="AR42:AS42"/>
    <mergeCell ref="AN42:AQ42"/>
    <mergeCell ref="AL41:AM41"/>
    <mergeCell ref="X35:AH36"/>
    <mergeCell ref="AI35:AS36"/>
    <mergeCell ref="X37:Z37"/>
    <mergeCell ref="AI37:AK37"/>
    <mergeCell ref="X38:AH39"/>
    <mergeCell ref="AI38:AS39"/>
    <mergeCell ref="X31:Z31"/>
    <mergeCell ref="AI31:AK31"/>
    <mergeCell ref="X32:AH33"/>
    <mergeCell ref="AI32:AS33"/>
    <mergeCell ref="X34:Z34"/>
    <mergeCell ref="AI34:AK34"/>
    <mergeCell ref="AI25:AK25"/>
    <mergeCell ref="X26:AH27"/>
    <mergeCell ref="AI26:AS27"/>
    <mergeCell ref="X28:Z28"/>
    <mergeCell ref="AI28:AK28"/>
    <mergeCell ref="X29:AH30"/>
    <mergeCell ref="AI29:AS30"/>
    <mergeCell ref="X16:Z16"/>
    <mergeCell ref="AI16:AK16"/>
    <mergeCell ref="X22:Z22"/>
    <mergeCell ref="AI22:AK22"/>
    <mergeCell ref="B22:D22"/>
    <mergeCell ref="R41:U41"/>
    <mergeCell ref="X17:AH18"/>
    <mergeCell ref="X23:AH24"/>
    <mergeCell ref="AI23:AS24"/>
    <mergeCell ref="X25:Z25"/>
    <mergeCell ref="X12:AS12"/>
    <mergeCell ref="X13:AH13"/>
    <mergeCell ref="AI13:AS13"/>
    <mergeCell ref="X14:AH15"/>
    <mergeCell ref="AI14:AS15"/>
    <mergeCell ref="B13:L13"/>
    <mergeCell ref="M13:W13"/>
    <mergeCell ref="B12:W12"/>
    <mergeCell ref="A26:A28"/>
    <mergeCell ref="B17:L18"/>
    <mergeCell ref="M14:W15"/>
    <mergeCell ref="M17:W18"/>
    <mergeCell ref="A14:A16"/>
    <mergeCell ref="B16:D16"/>
    <mergeCell ref="B14:L15"/>
    <mergeCell ref="A17:A19"/>
    <mergeCell ref="M23:W24"/>
    <mergeCell ref="B26:L27"/>
    <mergeCell ref="A23:A25"/>
    <mergeCell ref="B23:L24"/>
    <mergeCell ref="B20:L21"/>
    <mergeCell ref="B19:D19"/>
    <mergeCell ref="B25:D25"/>
    <mergeCell ref="A20:A22"/>
    <mergeCell ref="A43:A44"/>
    <mergeCell ref="A32:A34"/>
    <mergeCell ref="A29:A31"/>
    <mergeCell ref="B29:L30"/>
    <mergeCell ref="B35:L36"/>
    <mergeCell ref="M29:W30"/>
    <mergeCell ref="B32:L33"/>
    <mergeCell ref="A35:A37"/>
    <mergeCell ref="M32:W33"/>
    <mergeCell ref="B37:D37"/>
    <mergeCell ref="AI17:AS18"/>
    <mergeCell ref="M37:O37"/>
    <mergeCell ref="AN41:AQ41"/>
    <mergeCell ref="X41:Y41"/>
    <mergeCell ref="AA41:AB41"/>
    <mergeCell ref="AC41:AF41"/>
    <mergeCell ref="M40:O40"/>
    <mergeCell ref="AI41:AJ41"/>
    <mergeCell ref="X20:AH21"/>
    <mergeCell ref="AI20:AS21"/>
    <mergeCell ref="X19:Z19"/>
    <mergeCell ref="AI19:AK19"/>
    <mergeCell ref="E41:F41"/>
    <mergeCell ref="P41:Q41"/>
    <mergeCell ref="P43:Q43"/>
    <mergeCell ref="E42:F42"/>
    <mergeCell ref="M43:N43"/>
    <mergeCell ref="X42:Y42"/>
    <mergeCell ref="AA42:AB42"/>
    <mergeCell ref="AC42:AF42"/>
    <mergeCell ref="B40:D40"/>
    <mergeCell ref="M34:O34"/>
    <mergeCell ref="A41:A42"/>
    <mergeCell ref="A38:A40"/>
    <mergeCell ref="B38:L39"/>
    <mergeCell ref="M38:W39"/>
    <mergeCell ref="M35:W36"/>
    <mergeCell ref="K42:L42"/>
    <mergeCell ref="K41:L41"/>
    <mergeCell ref="P42:Q42"/>
    <mergeCell ref="R42:U42"/>
    <mergeCell ref="AI73:AS73"/>
    <mergeCell ref="A74:A76"/>
    <mergeCell ref="B74:L75"/>
    <mergeCell ref="M74:W75"/>
    <mergeCell ref="X74:AH75"/>
    <mergeCell ref="AI74:AS75"/>
    <mergeCell ref="AI42:AJ42"/>
    <mergeCell ref="AL42:AM42"/>
    <mergeCell ref="B42:C42"/>
    <mergeCell ref="M16:O16"/>
    <mergeCell ref="M19:O19"/>
    <mergeCell ref="M22:O22"/>
    <mergeCell ref="M25:O25"/>
    <mergeCell ref="M28:O28"/>
    <mergeCell ref="M31:O31"/>
    <mergeCell ref="M26:W27"/>
    <mergeCell ref="M20:W21"/>
    <mergeCell ref="B43:C43"/>
    <mergeCell ref="B44:C44"/>
    <mergeCell ref="E43:F43"/>
    <mergeCell ref="M44:N44"/>
    <mergeCell ref="B28:D28"/>
    <mergeCell ref="B31:D31"/>
    <mergeCell ref="M41:N41"/>
    <mergeCell ref="M42:N42"/>
    <mergeCell ref="B34:D34"/>
    <mergeCell ref="G41:J41"/>
    <mergeCell ref="M73:W73"/>
    <mergeCell ref="X73:AH73"/>
    <mergeCell ref="AG174:AH174"/>
    <mergeCell ref="AI174:AJ174"/>
    <mergeCell ref="AL174:AM174"/>
    <mergeCell ref="AA174:AB174"/>
    <mergeCell ref="AC174:AF174"/>
    <mergeCell ref="AI77:AS78"/>
    <mergeCell ref="AI79:AK79"/>
    <mergeCell ref="M139:O139"/>
    <mergeCell ref="A125:A127"/>
    <mergeCell ref="B125:L126"/>
    <mergeCell ref="R174:U174"/>
    <mergeCell ref="V174:W174"/>
    <mergeCell ref="X174:Y174"/>
    <mergeCell ref="B173:D173"/>
    <mergeCell ref="M173:O173"/>
    <mergeCell ref="X173:Z173"/>
    <mergeCell ref="K174:L174"/>
    <mergeCell ref="A131:A133"/>
    <mergeCell ref="AI44:AJ44"/>
    <mergeCell ref="M125:W126"/>
    <mergeCell ref="X76:Z76"/>
    <mergeCell ref="AI76:AK76"/>
    <mergeCell ref="A10:AS10"/>
    <mergeCell ref="A11:AS11"/>
    <mergeCell ref="A70:AS70"/>
    <mergeCell ref="A71:AS71"/>
    <mergeCell ref="X72:AS72"/>
    <mergeCell ref="A119:A121"/>
    <mergeCell ref="G42:J42"/>
    <mergeCell ref="B41:C41"/>
    <mergeCell ref="A77:A79"/>
    <mergeCell ref="B77:L78"/>
    <mergeCell ref="M77:W78"/>
    <mergeCell ref="X77:AH78"/>
    <mergeCell ref="B79:D79"/>
    <mergeCell ref="M79:O79"/>
    <mergeCell ref="X79:Z79"/>
    <mergeCell ref="B73:L73"/>
    <mergeCell ref="A80:A82"/>
    <mergeCell ref="B80:L81"/>
    <mergeCell ref="M80:W81"/>
    <mergeCell ref="X80:AH81"/>
    <mergeCell ref="AI80:AS81"/>
    <mergeCell ref="B82:D82"/>
    <mergeCell ref="M82:O82"/>
    <mergeCell ref="X82:Z82"/>
    <mergeCell ref="AI82:AK82"/>
    <mergeCell ref="A83:A85"/>
    <mergeCell ref="B83:L84"/>
    <mergeCell ref="M83:W84"/>
    <mergeCell ref="X83:AH84"/>
    <mergeCell ref="AI83:AS84"/>
    <mergeCell ref="B85:D85"/>
    <mergeCell ref="M85:O85"/>
    <mergeCell ref="X85:Z85"/>
    <mergeCell ref="AI85:AK85"/>
    <mergeCell ref="A86:A88"/>
    <mergeCell ref="B86:L87"/>
    <mergeCell ref="M86:W87"/>
    <mergeCell ref="X86:AH87"/>
    <mergeCell ref="AI86:AS87"/>
    <mergeCell ref="B88:D88"/>
    <mergeCell ref="M88:O88"/>
    <mergeCell ref="X88:Z88"/>
    <mergeCell ref="AI88:AK88"/>
    <mergeCell ref="A89:A91"/>
    <mergeCell ref="B89:L90"/>
    <mergeCell ref="M89:W90"/>
    <mergeCell ref="X89:AH90"/>
    <mergeCell ref="AI89:AS90"/>
    <mergeCell ref="B91:D91"/>
    <mergeCell ref="M91:O91"/>
    <mergeCell ref="X91:Z91"/>
    <mergeCell ref="AI91:AK91"/>
    <mergeCell ref="A92:A94"/>
    <mergeCell ref="B92:L93"/>
    <mergeCell ref="M92:W93"/>
    <mergeCell ref="X92:AH93"/>
    <mergeCell ref="AI92:AS93"/>
    <mergeCell ref="B94:D94"/>
    <mergeCell ref="M94:O94"/>
    <mergeCell ref="X94:Z94"/>
    <mergeCell ref="AI94:AK94"/>
    <mergeCell ref="A95:A97"/>
    <mergeCell ref="B95:L96"/>
    <mergeCell ref="M95:W96"/>
    <mergeCell ref="X95:AH96"/>
    <mergeCell ref="AI95:AS96"/>
    <mergeCell ref="B97:D97"/>
    <mergeCell ref="M97:O97"/>
    <mergeCell ref="X97:Z97"/>
    <mergeCell ref="AI97:AK97"/>
    <mergeCell ref="A98:A100"/>
    <mergeCell ref="B98:L99"/>
    <mergeCell ref="M98:W99"/>
    <mergeCell ref="X98:AH99"/>
    <mergeCell ref="AI98:AS99"/>
    <mergeCell ref="B100:D100"/>
    <mergeCell ref="M100:O100"/>
    <mergeCell ref="X100:Z100"/>
    <mergeCell ref="AI100:AK100"/>
    <mergeCell ref="A101:A102"/>
    <mergeCell ref="B101:C101"/>
    <mergeCell ref="E101:F101"/>
    <mergeCell ref="G101:J101"/>
    <mergeCell ref="K101:L101"/>
    <mergeCell ref="M101:N101"/>
    <mergeCell ref="P101:Q101"/>
    <mergeCell ref="R101:U101"/>
    <mergeCell ref="V101:W101"/>
    <mergeCell ref="X101:Y101"/>
    <mergeCell ref="AA101:AB101"/>
    <mergeCell ref="AC101:AF101"/>
    <mergeCell ref="AG101:AH101"/>
    <mergeCell ref="AI101:AJ101"/>
    <mergeCell ref="AL101:AM101"/>
    <mergeCell ref="AN101:AQ101"/>
    <mergeCell ref="AR101:AS101"/>
    <mergeCell ref="B102:C102"/>
    <mergeCell ref="E102:F102"/>
    <mergeCell ref="G102:J102"/>
    <mergeCell ref="K102:L102"/>
    <mergeCell ref="M102:N102"/>
    <mergeCell ref="P102:Q102"/>
    <mergeCell ref="R102:U102"/>
    <mergeCell ref="V102:W102"/>
    <mergeCell ref="X102:Y102"/>
    <mergeCell ref="AA102:AB102"/>
    <mergeCell ref="AC102:AF102"/>
    <mergeCell ref="AG102:AH102"/>
    <mergeCell ref="AI102:AJ102"/>
    <mergeCell ref="AL102:AM102"/>
    <mergeCell ref="AN102:AQ102"/>
    <mergeCell ref="AR102:AS102"/>
    <mergeCell ref="A103:A104"/>
    <mergeCell ref="B103:C103"/>
    <mergeCell ref="E103:F103"/>
    <mergeCell ref="M103:N103"/>
    <mergeCell ref="P103:Q103"/>
    <mergeCell ref="X103:Y103"/>
    <mergeCell ref="AA103:AB103"/>
    <mergeCell ref="AI103:AJ103"/>
    <mergeCell ref="AL103:AM103"/>
    <mergeCell ref="B104:C104"/>
    <mergeCell ref="M104:N104"/>
    <mergeCell ref="X104:Y104"/>
    <mergeCell ref="AI104:AJ104"/>
    <mergeCell ref="A181:A183"/>
    <mergeCell ref="A184:A186"/>
    <mergeCell ref="A174:A175"/>
    <mergeCell ref="B174:C174"/>
    <mergeCell ref="E174:F174"/>
    <mergeCell ref="G174:J174"/>
    <mergeCell ref="B175:C175"/>
    <mergeCell ref="E175:F175"/>
    <mergeCell ref="G175:J175"/>
    <mergeCell ref="B183:D183"/>
    <mergeCell ref="M170:O170"/>
    <mergeCell ref="X170:Z170"/>
    <mergeCell ref="AI170:AK170"/>
    <mergeCell ref="A171:A173"/>
    <mergeCell ref="B171:L172"/>
    <mergeCell ref="M171:W172"/>
    <mergeCell ref="X171:AH172"/>
    <mergeCell ref="AI171:AS172"/>
    <mergeCell ref="X119:AH120"/>
    <mergeCell ref="AI119:AS120"/>
    <mergeCell ref="X121:Z121"/>
    <mergeCell ref="AI167:AK167"/>
    <mergeCell ref="A168:A170"/>
    <mergeCell ref="B168:L169"/>
    <mergeCell ref="M168:W169"/>
    <mergeCell ref="X168:AH169"/>
    <mergeCell ref="AI168:AS169"/>
    <mergeCell ref="B170:D170"/>
    <mergeCell ref="X112:AH112"/>
    <mergeCell ref="AI112:AS112"/>
    <mergeCell ref="X113:AH114"/>
    <mergeCell ref="AI113:AS114"/>
    <mergeCell ref="X115:Z115"/>
    <mergeCell ref="AI115:AK115"/>
    <mergeCell ref="AI121:AK121"/>
    <mergeCell ref="X125:AH126"/>
    <mergeCell ref="AI125:AS126"/>
    <mergeCell ref="X127:Z127"/>
    <mergeCell ref="AI127:AK127"/>
    <mergeCell ref="X131:AH132"/>
    <mergeCell ref="AI131:AS132"/>
    <mergeCell ref="X133:Z133"/>
    <mergeCell ref="AI133:AK133"/>
    <mergeCell ref="X137:AH138"/>
    <mergeCell ref="AI137:AS138"/>
    <mergeCell ref="X139:Z139"/>
    <mergeCell ref="AI139:AK139"/>
    <mergeCell ref="X134:AH135"/>
    <mergeCell ref="AI134:AS135"/>
    <mergeCell ref="X136:Z136"/>
    <mergeCell ref="AI136:AK136"/>
    <mergeCell ref="X143:AH144"/>
    <mergeCell ref="AI143:AS144"/>
    <mergeCell ref="X145:Z145"/>
    <mergeCell ref="AI145:AK145"/>
    <mergeCell ref="X149:AH150"/>
    <mergeCell ref="AI149:AS150"/>
    <mergeCell ref="AI148:AK148"/>
    <mergeCell ref="X151:Z151"/>
    <mergeCell ref="AI151:AK151"/>
    <mergeCell ref="X152:AH153"/>
    <mergeCell ref="AI152:AS153"/>
    <mergeCell ref="X154:Z154"/>
    <mergeCell ref="AI154:AK154"/>
    <mergeCell ref="A109:AS109"/>
    <mergeCell ref="X111:AS111"/>
    <mergeCell ref="A165:A167"/>
    <mergeCell ref="B165:L166"/>
    <mergeCell ref="M165:W166"/>
    <mergeCell ref="X165:AH166"/>
    <mergeCell ref="AI165:AS166"/>
    <mergeCell ref="B167:D167"/>
    <mergeCell ref="M167:O167"/>
    <mergeCell ref="X167:Z167"/>
    <mergeCell ref="Q156:AJ156"/>
    <mergeCell ref="A161:AS161"/>
    <mergeCell ref="X163:AS163"/>
    <mergeCell ref="B164:L164"/>
    <mergeCell ref="M164:W164"/>
    <mergeCell ref="X164:AH164"/>
    <mergeCell ref="AI164:AS164"/>
    <mergeCell ref="A162:AS162"/>
    <mergeCell ref="B163:W163"/>
    <mergeCell ref="A128:A130"/>
    <mergeCell ref="B128:L129"/>
    <mergeCell ref="M128:W129"/>
    <mergeCell ref="X128:AH129"/>
    <mergeCell ref="AI128:AS129"/>
    <mergeCell ref="B130:D130"/>
    <mergeCell ref="M130:O130"/>
    <mergeCell ref="X130:Z130"/>
    <mergeCell ref="AI130:AK130"/>
    <mergeCell ref="A122:A124"/>
    <mergeCell ref="B122:L123"/>
    <mergeCell ref="M122:W123"/>
    <mergeCell ref="X122:AH123"/>
    <mergeCell ref="AI122:AS123"/>
    <mergeCell ref="B124:D124"/>
    <mergeCell ref="M124:O124"/>
    <mergeCell ref="X124:Z124"/>
    <mergeCell ref="AI124:AK124"/>
    <mergeCell ref="A116:A118"/>
    <mergeCell ref="B116:L117"/>
    <mergeCell ref="M116:W117"/>
    <mergeCell ref="X116:AH117"/>
    <mergeCell ref="AI116:AS117"/>
    <mergeCell ref="B118:D118"/>
    <mergeCell ref="M118:O118"/>
    <mergeCell ref="X118:Z118"/>
    <mergeCell ref="AI118:AK118"/>
    <mergeCell ref="A140:A142"/>
    <mergeCell ref="B140:L141"/>
    <mergeCell ref="M140:W141"/>
    <mergeCell ref="X140:AH141"/>
    <mergeCell ref="AI140:AS141"/>
    <mergeCell ref="B142:D142"/>
    <mergeCell ref="M142:O142"/>
    <mergeCell ref="X142:Z142"/>
    <mergeCell ref="AI142:AK142"/>
    <mergeCell ref="B146:L147"/>
    <mergeCell ref="M146:W147"/>
    <mergeCell ref="X146:AH147"/>
    <mergeCell ref="AI146:AS147"/>
    <mergeCell ref="B148:D148"/>
    <mergeCell ref="M148:O148"/>
    <mergeCell ref="X148:Z14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headerFooter alignWithMargins="0">
    <oddHeader>&amp;R
</oddHeader>
  </headerFooter>
  <rowBreaks count="4" manualBreakCount="4">
    <brk id="59" max="44" man="1"/>
    <brk id="107" max="44" man="1"/>
    <brk id="159" max="44" man="1"/>
    <brk id="213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mihaela</cp:lastModifiedBy>
  <cp:lastPrinted>2017-11-10T09:07:22Z</cp:lastPrinted>
  <dcterms:created xsi:type="dcterms:W3CDTF">2005-09-25T13:40:53Z</dcterms:created>
  <dcterms:modified xsi:type="dcterms:W3CDTF">2018-09-21T06:42:14Z</dcterms:modified>
  <cp:category/>
  <cp:version/>
  <cp:contentType/>
  <cp:contentStatus/>
</cp:coreProperties>
</file>